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backup\01. ΣΣ ΚΑΠ 2023-2027\60. 1η ΠΡΟΚΗΡΥΞΗ δημοσίων εργων\5. ΥΠΟΒΟΛΕΣ ΠΕΛΛΑ 26.8.2025 και 13.10.2025\4α. ΕΓΚΕΚΡΙΜΕΝΑ ΑΡΧΕΙΑ για SITE anpe.gr\"/>
    </mc:Choice>
  </mc:AlternateContent>
  <xr:revisionPtr revIDLastSave="0" documentId="13_ncr:1_{D4DD55C8-0C0F-4A0C-820D-FC20DA9872EC}" xr6:coauthVersionLast="47" xr6:coauthVersionMax="47" xr10:uidLastSave="{00000000-0000-0000-0000-000000000000}"/>
  <bookViews>
    <workbookView xWindow="-120" yWindow="-120" windowWidth="38640" windowHeight="20940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Area" localSheetId="1">'Π1. ΠΡΟΫΠ.ΣΜΟΣ ΕΡΓΟΥ'!$A$1:$K$66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23" i="3"/>
  <c r="H22" i="3"/>
  <c r="H21" i="3"/>
  <c r="G23" i="3"/>
  <c r="G22" i="3"/>
  <c r="G21" i="3"/>
  <c r="H19" i="3"/>
  <c r="H18" i="3"/>
  <c r="H17" i="3"/>
  <c r="G19" i="3"/>
  <c r="G18" i="3"/>
  <c r="G17" i="3"/>
  <c r="F27" i="3"/>
  <c r="F20" i="1"/>
  <c r="F21" i="1"/>
  <c r="F22" i="1"/>
  <c r="F23" i="1"/>
  <c r="F24" i="1"/>
  <c r="F25" i="1"/>
  <c r="F26" i="1"/>
  <c r="F27" i="1"/>
  <c r="F28" i="1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C22" i="3"/>
  <c r="C21" i="3"/>
  <c r="C19" i="3"/>
  <c r="C18" i="3"/>
  <c r="C17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/>
  <c r="H29" i="4"/>
  <c r="F30" i="4"/>
  <c r="G30" i="4"/>
  <c r="H30" i="4" s="1"/>
  <c r="F34" i="3"/>
  <c r="F31" i="3"/>
  <c r="F30" i="3"/>
  <c r="F20" i="5"/>
  <c r="G20" i="5" s="1"/>
  <c r="H20" i="5" s="1"/>
  <c r="F21" i="5"/>
  <c r="G21" i="5" s="1"/>
  <c r="F22" i="5"/>
  <c r="H22" i="5" s="1"/>
  <c r="G22" i="5"/>
  <c r="F23" i="5"/>
  <c r="G23" i="5" s="1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D22" i="3"/>
  <c r="F22" i="3"/>
  <c r="D23" i="3"/>
  <c r="F23" i="3"/>
  <c r="F21" i="3"/>
  <c r="D21" i="3"/>
  <c r="F18" i="3"/>
  <c r="F19" i="3"/>
  <c r="F17" i="3"/>
  <c r="D18" i="3"/>
  <c r="D19" i="3"/>
  <c r="D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G21" i="4" s="1"/>
  <c r="F20" i="4"/>
  <c r="G20" i="4" s="1"/>
  <c r="H20" i="4" s="1"/>
  <c r="F19" i="4"/>
  <c r="G19" i="4" s="1"/>
  <c r="I18" i="4"/>
  <c r="G19" i="5"/>
  <c r="H19" i="5" s="1"/>
  <c r="F19" i="5"/>
  <c r="F25" i="5"/>
  <c r="F49" i="4"/>
  <c r="F50" i="4"/>
  <c r="G50" i="4" s="1"/>
  <c r="F57" i="4"/>
  <c r="F56" i="4"/>
  <c r="G56" i="4" s="1"/>
  <c r="F55" i="4"/>
  <c r="G55" i="4" s="1"/>
  <c r="F54" i="4"/>
  <c r="G54" i="4" s="1"/>
  <c r="F53" i="4"/>
  <c r="F52" i="4"/>
  <c r="G52" i="4" s="1"/>
  <c r="F65" i="4"/>
  <c r="G65" i="4" s="1"/>
  <c r="F64" i="4"/>
  <c r="F63" i="4"/>
  <c r="G63" i="4" s="1"/>
  <c r="F62" i="4"/>
  <c r="F61" i="4"/>
  <c r="G61" i="4" s="1"/>
  <c r="F60" i="4"/>
  <c r="F48" i="4"/>
  <c r="G48" i="4" s="1"/>
  <c r="F47" i="4"/>
  <c r="F46" i="4"/>
  <c r="F44" i="4"/>
  <c r="G44" i="4" s="1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8" i="4"/>
  <c r="G58" i="4" s="1"/>
  <c r="I58" i="4" s="1"/>
  <c r="G18" i="5" l="1"/>
  <c r="F18" i="5"/>
  <c r="H31" i="4"/>
  <c r="H24" i="4"/>
  <c r="H23" i="4"/>
  <c r="H23" i="5"/>
  <c r="H21" i="5"/>
  <c r="F26" i="5"/>
  <c r="H50" i="4"/>
  <c r="H44" i="4"/>
  <c r="H63" i="4"/>
  <c r="H34" i="4"/>
  <c r="H65" i="4"/>
  <c r="H48" i="4"/>
  <c r="H56" i="4"/>
  <c r="E58" i="2"/>
  <c r="F39" i="3" s="1"/>
  <c r="F28" i="10"/>
  <c r="C30" i="10" s="1"/>
  <c r="C32" i="10" s="1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 s="1"/>
  <c r="G46" i="4"/>
  <c r="H46" i="4" s="1"/>
  <c r="G47" i="4"/>
  <c r="H47" i="4" s="1"/>
  <c r="F51" i="4"/>
  <c r="F39" i="4"/>
  <c r="G49" i="4"/>
  <c r="H49" i="4" s="1"/>
  <c r="G53" i="4"/>
  <c r="I51" i="4" s="1"/>
  <c r="G57" i="4"/>
  <c r="H57" i="4" s="1"/>
  <c r="G62" i="4"/>
  <c r="H62" i="4" s="1"/>
  <c r="G60" i="4"/>
  <c r="H60" i="4" s="1"/>
  <c r="G64" i="4"/>
  <c r="H64" i="4" s="1"/>
  <c r="G42" i="4"/>
  <c r="H42" i="4" s="1"/>
  <c r="G35" i="4"/>
  <c r="H35" i="4" s="1"/>
  <c r="G33" i="4"/>
  <c r="H33" i="4" s="1"/>
  <c r="G38" i="4"/>
  <c r="H38" i="4" s="1"/>
  <c r="H18" i="5" l="1"/>
  <c r="H25" i="5"/>
  <c r="I25" i="5" s="1"/>
  <c r="I26" i="5" s="1"/>
  <c r="H53" i="4"/>
  <c r="F38" i="3"/>
  <c r="F37" i="3"/>
  <c r="F29" i="3"/>
  <c r="F28" i="3"/>
  <c r="H45" i="4"/>
  <c r="H32" i="4"/>
  <c r="H59" i="4"/>
  <c r="F66" i="4"/>
  <c r="H39" i="4"/>
  <c r="G18" i="4"/>
  <c r="H18" i="4"/>
  <c r="G32" i="4"/>
  <c r="G51" i="4"/>
  <c r="H51" i="4" s="1"/>
  <c r="G45" i="4"/>
  <c r="G39" i="4"/>
  <c r="I59" i="4"/>
  <c r="I66" i="4" s="1"/>
  <c r="G59" i="4"/>
  <c r="H26" i="5" l="1"/>
  <c r="H66" i="4"/>
  <c r="G66" i="4"/>
  <c r="E29" i="1" l="1"/>
  <c r="D29" i="1"/>
  <c r="F29" i="1" l="1"/>
</calcChain>
</file>

<file path=xl/sharedStrings.xml><?xml version="1.0" encoding="utf-8"?>
<sst xmlns="http://schemas.openxmlformats.org/spreadsheetml/2006/main" count="444" uniqueCount="233">
  <si>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</si>
  <si>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</si>
  <si>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</si>
  <si>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</si>
  <si>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</si>
  <si>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</si>
  <si>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</si>
  <si>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</si>
  <si>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</si>
  <si>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</si>
  <si>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</si>
  <si>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</si>
  <si>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</si>
  <si>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</si>
  <si>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</si>
  <si>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</si>
  <si>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</si>
  <si>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</si>
  <si>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</si>
  <si>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</si>
  <si>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</si>
  <si>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</si>
  <si>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</si>
  <si>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</si>
  <si>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</si>
  <si>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</si>
  <si>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</si>
  <si>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</si>
  <si>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</si>
  <si>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</si>
  <si>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</si>
  <si>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</si>
  <si>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</si>
  <si>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</si>
  <si>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</si>
  <si>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</si>
  <si>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</si>
  <si>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</si>
  <si>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</si>
  <si>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</si>
  <si>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</si>
  <si>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</si>
  <si>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</si>
  <si>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</si>
  <si>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</si>
  <si>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</si>
  <si>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</si>
  <si>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</si>
  <si>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</si>
  <si>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</si>
  <si>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</si>
  <si>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</si>
  <si>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</si>
  <si>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</si>
  <si>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</si>
  <si>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</si>
  <si>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</si>
  <si>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</si>
  <si>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</si>
  <si>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</si>
  <si>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</si>
  <si>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</si>
  <si>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</si>
  <si>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</si>
  <si>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</si>
  <si>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</si>
  <si>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</si>
  <si>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</si>
  <si>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</si>
  <si>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</si>
  <si>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</si>
  <si>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</si>
  <si>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</si>
  <si>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</si>
  <si>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</si>
  <si>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</si>
  <si>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</si>
  <si>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</si>
  <si>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</si>
  <si>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</si>
  <si>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</si>
  <si>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</si>
  <si>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</si>
  <si>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</si>
  <si>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</si>
  <si>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</si>
  <si>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</si>
  <si>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</si>
  <si>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</si>
  <si>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</si>
  <si>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</si>
  <si>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</si>
  <si>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</si>
  <si>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</si>
  <si>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</si>
  <si>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</si>
  <si>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</si>
  <si>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</si>
  <si>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</si>
  <si>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</si>
  <si>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</si>
  <si>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</si>
  <si>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</si>
  <si>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</si>
  <si>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</si>
  <si>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</si>
  <si>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</si>
  <si>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</si>
  <si>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</si>
  <si>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</si>
  <si>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</si>
  <si>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</si>
  <si>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</si>
  <si>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</si>
  <si>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</si>
  <si>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</si>
  <si>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</si>
  <si>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</si>
  <si>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</si>
  <si>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</si>
  <si>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</si>
  <si>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</si>
  <si>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</si>
  <si>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</si>
  <si>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</si>
  <si>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</si>
  <si>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</si>
  <si>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</si>
  <si>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</si>
  <si>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</si>
  <si>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</si>
  <si>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</si>
  <si>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</si>
  <si>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</si>
  <si>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</si>
  <si>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</si>
  <si>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</si>
  <si>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</si>
  <si>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</si>
  <si>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</si>
  <si>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</si>
  <si>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</si>
  <si>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</si>
  <si>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</si>
  <si>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</si>
  <si>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</si>
  <si>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</si>
  <si>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</si>
  <si>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</si>
  <si>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</si>
  <si>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</si>
  <si>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</si>
  <si>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</si>
  <si>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</si>
  <si>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</si>
  <si>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</si>
  <si>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</si>
  <si>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</si>
  <si>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</si>
  <si>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</si>
  <si>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</si>
  <si>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</si>
  <si>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</si>
  <si>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</si>
  <si>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</si>
  <si>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</si>
  <si>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</si>
  <si>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</si>
  <si>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</si>
  <si>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</si>
  <si>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</si>
  <si>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</si>
  <si>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</si>
  <si>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</si>
  <si>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</si>
  <si>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</si>
  <si>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</si>
  <si>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</si>
  <si>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</si>
  <si>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</si>
  <si>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</si>
  <si>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</si>
  <si>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</si>
  <si>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</si>
  <si>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</si>
  <si>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</si>
  <si>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</si>
  <si>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</si>
  <si>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</si>
  <si>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</si>
  <si>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</si>
  <si>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</si>
  <si>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</si>
  <si>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</si>
  <si>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</si>
  <si>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</si>
  <si>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</si>
  <si>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</si>
  <si>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</si>
  <si>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</si>
  <si>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</si>
  <si>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</si>
  <si>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</si>
  <si>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</si>
  <si>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</si>
  <si>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</si>
  <si>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</si>
  <si>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</si>
  <si>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</si>
  <si>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</si>
  <si>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</si>
  <si>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</si>
  <si>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</si>
  <si>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</si>
  <si>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</si>
  <si>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</si>
  <si>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</si>
  <si>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</si>
  <si>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</si>
  <si>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</si>
  <si>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</si>
  <si>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</si>
  <si>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ΟΜΑΔΑ ΤΟΠΙΚΗΣ ΔΡΑΣΗΣ ΑΝΑΠΤΥΞΙΑΚΗΣ ΠΕΛΛΑΣ ΑΑΕ ΟΤΑ</t>
  </si>
  <si>
    <t>ΤΟΠΙΚΟ ΠΡΟΓΡΑΜΜΑ ΤΑΠΤοΚ LEADER ΠΕΛΛΑΣ</t>
  </si>
  <si>
    <t>ΤΙΜΕΣ ΜΟΝΑΔΟΣ ΑΠΛΟΠΟΙΗΜΕΝΟΥ ΚΟΣΤΟΥΣ ΚΤΙΡΙΑΚΩΝ ΚΑΤΑΣΚΕΥΩΝ 
(Βάσει "Οδηγού απλοποιημένου κόστους κτιριακών κατασκευών", συνημμένο 7 της πρόσκλησης)</t>
  </si>
  <si>
    <t>Σε περίπτωση που η τιμή μονάδας υπερβαίνει την τιμή απλοποιημένου κόστους (100€/τ.μ.), μεταφέρεται στον πίνακα προϋπολογισμού του έργου η τιμή των 100€ /τ.μ.</t>
  </si>
  <si>
    <t xml:space="preserve">         ΟΜΑΔΑ ΤΟΠΙΚΗΣ ΔΡΑΣΗΣ ΑΝΑΠΤΥΞΙΑΚΗΣ ΠΕΛΛΑΣ ΑΑΕ ΟΤΑ</t>
  </si>
  <si>
    <t xml:space="preserve">                        ΟΜΑΔΑ ΤΟΠΙΚΗΣ ΔΡΑΣΗΣ ΑΝΑΠΤΥΞΙΑΚΗΣ ΠΕΛΛΑΣ ΑΑΕ ΟΤΑ</t>
  </si>
  <si>
    <t xml:space="preserve"> </t>
  </si>
  <si>
    <r>
      <t>Ποσοστό εκτέλεσης εργασιών (%) στο σύνολο (βάσει προμετρήσεων ή άλλης μεθόδου)*</t>
    </r>
    <r>
      <rPr>
        <b/>
        <sz val="10"/>
        <color rgb="FFFF0000"/>
        <rFont val="Calibri"/>
        <family val="2"/>
        <charset val="161"/>
        <scheme val="minor"/>
      </rPr>
      <t xml:space="preserve"> Τα ποσοστά της στήλης πρέπει να μην υπερβαίνουν τα αντίστοιχα ποσοστά της στήλης" Ποσοστά συμμετοχής (% ) στο κόστος"</t>
    </r>
  </si>
  <si>
    <t>Για τα έργα που εκτελούνται με διαδικασίες δημοσίων συμβάσεων συμπληρώνεται μόνο η καρτέλα Δ.5.1. ΣΥΓΚΕΝΤΡΩΤΙΚΟΣ</t>
  </si>
  <si>
    <t xml:space="preserve">Τιμή μετά τις προσαυξήσεις </t>
  </si>
  <si>
    <t>Ειδικές απαιτήσεις θεμελίωσης 
(συν 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</si>
</sst>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  <font>
      <i/>
      <sz val="10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0" fillId="12" borderId="8" xfId="0" applyNumberFormat="1" applyFill="1" applyBorder="1" applyAlignment="1">
      <alignment horizontal="right" vertical="center"/>
    </xf>
    <xf numFmtId="4" fontId="0" fillId="12" borderId="9" xfId="0" applyNumberFormat="1" applyFill="1" applyBorder="1" applyAlignment="1">
      <alignment horizontal="right" vertical="center"/>
    </xf>
    <xf numFmtId="4" fontId="0" fillId="12" borderId="1" xfId="0" applyNumberFormat="1" applyFill="1" applyBorder="1" applyAlignment="1">
      <alignment horizontal="right" vertical="center"/>
    </xf>
    <xf numFmtId="4" fontId="0" fillId="12" borderId="14" xfId="0" applyNumberFormat="1" applyFill="1" applyBorder="1" applyAlignment="1">
      <alignment horizontal="right" vertical="center"/>
    </xf>
    <xf numFmtId="4" fontId="0" fillId="12" borderId="19" xfId="0" applyNumberFormat="1" applyFill="1" applyBorder="1" applyAlignment="1">
      <alignment horizontal="right" vertical="center"/>
    </xf>
    <xf numFmtId="4" fontId="0" fillId="12" borderId="20" xfId="0" applyNumberForma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2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12" borderId="28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12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1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0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279227" y="0"/>
          <a:ext cx="4102648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</xdr:colOff>
      <xdr:row>6</xdr:row>
      <xdr:rowOff>0</xdr:rowOff>
    </xdr:from>
    <xdr:to>
      <xdr:col>0</xdr:col>
      <xdr:colOff>1077311</xdr:colOff>
      <xdr:row>8</xdr:row>
      <xdr:rowOff>0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5A5D4B09-68C6-1134-6537-1576965E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2977" y="0"/>
          <a:ext cx="4228115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6569</xdr:colOff>
      <xdr:row>6</xdr:row>
      <xdr:rowOff>0</xdr:rowOff>
    </xdr:from>
    <xdr:to>
      <xdr:col>1</xdr:col>
      <xdr:colOff>466396</xdr:colOff>
      <xdr:row>8</xdr:row>
      <xdr:rowOff>0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C7470B4B-6553-4823-916D-541B2507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6658" y="0"/>
          <a:ext cx="3445094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403433</xdr:colOff>
      <xdr:row>8</xdr:row>
      <xdr:rowOff>6569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7157422-49CE-43D1-B211-E989D806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207"/>
          <a:ext cx="843554" cy="5452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5137" y="0"/>
          <a:ext cx="4394615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650327</xdr:colOff>
      <xdr:row>8</xdr:row>
      <xdr:rowOff>0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6DF02EAA-9EF0-48C5-87D4-DD8E98E5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36377" y="0"/>
          <a:ext cx="3325994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442796</xdr:colOff>
      <xdr:row>7</xdr:row>
      <xdr:rowOff>337039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C237BE7-C54D-4B55-A695-2EBB4969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6481"/>
          <a:ext cx="1065584" cy="68873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1057" y="39413"/>
          <a:ext cx="362738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160010</xdr:colOff>
      <xdr:row>7</xdr:row>
      <xdr:rowOff>321879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4C6664BC-437E-4524-8029-B4997229E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046820" cy="6766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Normal="100" workbookViewId="0">
      <selection activeCell="L6" sqref="L6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5703125" style="17" customWidth="1"/>
    <col min="5" max="5" width="17" style="17" customWidth="1"/>
    <col min="6" max="6" width="18.7109375" style="17" customWidth="1"/>
    <col min="7" max="7" width="17.85546875" style="17" bestFit="1" customWidth="1"/>
    <col min="8" max="8" width="18.7109375" style="17" customWidth="1"/>
    <col min="9" max="16384" width="9.140625" style="17"/>
  </cols>
  <sheetData>
    <row r="1" spans="1:9" x14ac:dyDescent="0.25">
      <c r="C1" s="110"/>
      <c r="D1" s="43"/>
      <c r="F1" s="36"/>
    </row>
    <row r="2" spans="1:9" x14ac:dyDescent="0.25">
      <c r="C2" s="110"/>
      <c r="D2" s="43"/>
      <c r="F2" s="36"/>
    </row>
    <row r="3" spans="1:9" x14ac:dyDescent="0.25">
      <c r="C3" s="110"/>
      <c r="D3" s="43"/>
      <c r="F3" s="36"/>
    </row>
    <row r="4" spans="1:9" x14ac:dyDescent="0.25">
      <c r="C4" s="110"/>
      <c r="D4" s="43"/>
      <c r="F4" s="36"/>
    </row>
    <row r="5" spans="1:9" s="24" customFormat="1" ht="26.25" customHeight="1" x14ac:dyDescent="0.25">
      <c r="A5" s="181" t="s">
        <v>97</v>
      </c>
      <c r="B5" s="181"/>
      <c r="C5" s="181"/>
      <c r="D5" s="181"/>
      <c r="E5" s="181"/>
      <c r="F5" s="181"/>
      <c r="G5" s="181"/>
      <c r="H5" s="181"/>
    </row>
    <row r="6" spans="1:9" s="24" customFormat="1" ht="50.25" customHeight="1" x14ac:dyDescent="0.25">
      <c r="A6" s="182" t="s">
        <v>98</v>
      </c>
      <c r="B6" s="182"/>
      <c r="C6" s="182"/>
      <c r="D6" s="182"/>
      <c r="E6" s="182"/>
      <c r="F6" s="182"/>
      <c r="G6" s="182"/>
      <c r="H6" s="182"/>
    </row>
    <row r="7" spans="1:9" s="24" customFormat="1" ht="27.75" customHeight="1" x14ac:dyDescent="0.25">
      <c r="A7" s="183" t="s">
        <v>222</v>
      </c>
      <c r="B7" s="183"/>
      <c r="C7" s="183"/>
      <c r="D7" s="183"/>
      <c r="E7" s="183"/>
      <c r="F7" s="183"/>
      <c r="G7" s="183"/>
      <c r="H7" s="183"/>
      <c r="I7" s="103"/>
    </row>
    <row r="8" spans="1:9" s="24" customFormat="1" ht="27" customHeight="1" x14ac:dyDescent="0.25">
      <c r="A8" s="183" t="s">
        <v>223</v>
      </c>
      <c r="B8" s="183"/>
      <c r="C8" s="183"/>
      <c r="D8" s="183"/>
      <c r="E8" s="183"/>
      <c r="F8" s="183"/>
      <c r="G8" s="183"/>
      <c r="H8" s="183"/>
      <c r="I8" s="103"/>
    </row>
    <row r="9" spans="1:9" s="24" customFormat="1" ht="27" customHeight="1" x14ac:dyDescent="0.25">
      <c r="A9" s="113"/>
      <c r="B9" s="113"/>
      <c r="C9" s="113"/>
      <c r="D9" s="113"/>
      <c r="E9" s="113"/>
      <c r="F9" s="113"/>
      <c r="G9" s="113"/>
      <c r="H9" s="113"/>
      <c r="I9" s="103"/>
    </row>
    <row r="10" spans="1:9" ht="36.75" customHeight="1" x14ac:dyDescent="0.25">
      <c r="A10" s="184" t="s">
        <v>224</v>
      </c>
      <c r="B10" s="184"/>
      <c r="C10" s="184"/>
      <c r="D10" s="184"/>
      <c r="E10" s="184"/>
      <c r="F10" s="184"/>
      <c r="G10" s="184"/>
      <c r="H10" s="184"/>
    </row>
    <row r="11" spans="1:9" ht="28.5" customHeight="1" x14ac:dyDescent="0.25">
      <c r="A11" s="180" t="s">
        <v>175</v>
      </c>
      <c r="B11" s="180"/>
      <c r="C11" s="180"/>
      <c r="D11" s="180"/>
      <c r="E11" s="180"/>
      <c r="F11" s="180"/>
      <c r="G11" s="180"/>
      <c r="H11" s="180"/>
    </row>
    <row r="12" spans="1:9" ht="27.75" customHeight="1" x14ac:dyDescent="0.25">
      <c r="A12" s="144" t="s">
        <v>207</v>
      </c>
      <c r="B12" s="144"/>
      <c r="C12" s="144"/>
      <c r="D12" s="144"/>
      <c r="E12" s="144"/>
      <c r="F12" s="144"/>
      <c r="G12" s="144"/>
      <c r="H12" s="144"/>
    </row>
    <row r="13" spans="1:9" x14ac:dyDescent="0.25">
      <c r="A13" s="139" t="s">
        <v>79</v>
      </c>
      <c r="B13" s="137" t="s">
        <v>80</v>
      </c>
      <c r="C13" s="135" t="s">
        <v>216</v>
      </c>
      <c r="D13" s="133" t="s">
        <v>168</v>
      </c>
      <c r="E13" s="133"/>
      <c r="F13" s="134"/>
      <c r="G13" s="133"/>
      <c r="H13" s="134"/>
    </row>
    <row r="14" spans="1:9" ht="39.6" customHeight="1" x14ac:dyDescent="0.25">
      <c r="A14" s="140"/>
      <c r="B14" s="138"/>
      <c r="C14" s="136"/>
      <c r="D14" s="141" t="s">
        <v>232</v>
      </c>
      <c r="E14" s="142"/>
      <c r="F14" s="83" t="s">
        <v>167</v>
      </c>
      <c r="G14" s="58" t="s">
        <v>192</v>
      </c>
      <c r="H14" s="83" t="s">
        <v>191</v>
      </c>
    </row>
    <row r="15" spans="1:9" ht="19.149999999999999" customHeight="1" x14ac:dyDescent="0.25">
      <c r="A15" s="147" t="s">
        <v>171</v>
      </c>
      <c r="B15" s="147"/>
      <c r="C15" s="147"/>
      <c r="D15" s="147"/>
      <c r="E15" s="147"/>
      <c r="F15" s="147"/>
      <c r="G15" s="147"/>
      <c r="H15" s="147"/>
    </row>
    <row r="16" spans="1:9" ht="19.149999999999999" customHeight="1" thickBot="1" x14ac:dyDescent="0.3">
      <c r="A16" s="148" t="s">
        <v>166</v>
      </c>
      <c r="B16" s="149"/>
      <c r="C16" s="149"/>
      <c r="D16" s="149"/>
      <c r="E16" s="149"/>
      <c r="F16" s="149"/>
      <c r="G16" s="149"/>
      <c r="H16" s="149"/>
    </row>
    <row r="17" spans="1:11" x14ac:dyDescent="0.25">
      <c r="A17" s="154" t="s">
        <v>81</v>
      </c>
      <c r="B17" s="38" t="s">
        <v>82</v>
      </c>
      <c r="C17" s="115">
        <f>1500*1.435/1.399</f>
        <v>1538.5989992852037</v>
      </c>
      <c r="D17" s="187">
        <f>C17*6%</f>
        <v>92.315939957112221</v>
      </c>
      <c r="E17" s="188"/>
      <c r="F17" s="116">
        <f>C17*6%</f>
        <v>92.315939957112221</v>
      </c>
      <c r="G17" s="124">
        <f>C17+D17</f>
        <v>1630.914939242316</v>
      </c>
      <c r="H17" s="125">
        <f>G17+F17</f>
        <v>1723.2308791994283</v>
      </c>
    </row>
    <row r="18" spans="1:11" x14ac:dyDescent="0.25">
      <c r="A18" s="155"/>
      <c r="B18" s="21" t="s">
        <v>83</v>
      </c>
      <c r="C18" s="114">
        <f>750*1.435/1.399</f>
        <v>769.29949964260186</v>
      </c>
      <c r="D18" s="189">
        <f>C18*6%</f>
        <v>46.15796997855611</v>
      </c>
      <c r="E18" s="190"/>
      <c r="F18" s="118">
        <f t="shared" ref="F18:F19" si="0">C18*6%</f>
        <v>46.15796997855611</v>
      </c>
      <c r="G18" s="126">
        <f>C18+D18</f>
        <v>815.457469621158</v>
      </c>
      <c r="H18" s="127">
        <f>G18+F18</f>
        <v>861.61543959971414</v>
      </c>
    </row>
    <row r="19" spans="1:11" ht="15.75" thickBot="1" x14ac:dyDescent="0.3">
      <c r="A19" s="156"/>
      <c r="B19" s="39" t="s">
        <v>84</v>
      </c>
      <c r="C19" s="120">
        <f>450*1.435/1.399</f>
        <v>461.5796997855611</v>
      </c>
      <c r="D19" s="185">
        <f>C19*6%</f>
        <v>27.694781987133666</v>
      </c>
      <c r="E19" s="186"/>
      <c r="F19" s="121">
        <f t="shared" si="0"/>
        <v>27.694781987133666</v>
      </c>
      <c r="G19" s="128">
        <f>C19+D19</f>
        <v>489.2744817726948</v>
      </c>
      <c r="H19" s="129">
        <f>G19+F19</f>
        <v>516.96926375982844</v>
      </c>
    </row>
    <row r="20" spans="1:11" ht="19.149999999999999" customHeight="1" thickBot="1" x14ac:dyDescent="0.3">
      <c r="A20" s="148" t="s">
        <v>165</v>
      </c>
      <c r="B20" s="149"/>
      <c r="C20" s="149"/>
      <c r="D20" s="149"/>
      <c r="E20" s="149"/>
      <c r="F20" s="149"/>
      <c r="G20" s="149"/>
      <c r="H20" s="149"/>
    </row>
    <row r="21" spans="1:11" x14ac:dyDescent="0.25">
      <c r="A21" s="154" t="s">
        <v>81</v>
      </c>
      <c r="B21" s="38" t="s">
        <v>82</v>
      </c>
      <c r="C21" s="115">
        <f>1395*1.435/1.399</f>
        <v>1430.8970693352394</v>
      </c>
      <c r="D21" s="187">
        <f>C21*6%</f>
        <v>85.853824160114357</v>
      </c>
      <c r="E21" s="188"/>
      <c r="F21" s="116">
        <f>C21*6%</f>
        <v>85.853824160114357</v>
      </c>
      <c r="G21" s="116">
        <f>C21+D21</f>
        <v>1516.7508934953537</v>
      </c>
      <c r="H21" s="117">
        <f>G21+F21</f>
        <v>1602.604717655468</v>
      </c>
    </row>
    <row r="22" spans="1:11" x14ac:dyDescent="0.25">
      <c r="A22" s="155"/>
      <c r="B22" s="21" t="s">
        <v>83</v>
      </c>
      <c r="C22" s="114">
        <f>750*1.435/1.399</f>
        <v>769.29949964260186</v>
      </c>
      <c r="D22" s="189">
        <f>C22*6%</f>
        <v>46.15796997855611</v>
      </c>
      <c r="E22" s="190"/>
      <c r="F22" s="118">
        <f t="shared" ref="F22:F23" si="1">C22*6%</f>
        <v>46.15796997855611</v>
      </c>
      <c r="G22" s="118">
        <f>C22+D22</f>
        <v>815.457469621158</v>
      </c>
      <c r="H22" s="119">
        <f>G22+F22</f>
        <v>861.61543959971414</v>
      </c>
      <c r="K22" s="36"/>
    </row>
    <row r="23" spans="1:11" ht="15.75" thickBot="1" x14ac:dyDescent="0.3">
      <c r="A23" s="156"/>
      <c r="B23" s="39" t="s">
        <v>84</v>
      </c>
      <c r="C23" s="120">
        <f>450*1.435/1.399</f>
        <v>461.5796997855611</v>
      </c>
      <c r="D23" s="185">
        <f>C23*6%</f>
        <v>27.694781987133666</v>
      </c>
      <c r="E23" s="186"/>
      <c r="F23" s="121">
        <f t="shared" si="1"/>
        <v>27.694781987133666</v>
      </c>
      <c r="G23" s="121">
        <f>C23+D23</f>
        <v>489.2744817726948</v>
      </c>
      <c r="H23" s="122">
        <f>G23+F23</f>
        <v>516.96926375982844</v>
      </c>
    </row>
    <row r="24" spans="1:11" ht="29.45" customHeight="1" x14ac:dyDescent="0.25">
      <c r="A24" s="145" t="s">
        <v>208</v>
      </c>
      <c r="B24" s="145"/>
      <c r="C24" s="145"/>
      <c r="D24" s="145"/>
      <c r="E24" s="145"/>
      <c r="F24" s="145"/>
      <c r="G24" s="82"/>
      <c r="H24" s="82"/>
    </row>
    <row r="25" spans="1:11" ht="63.6" customHeight="1" x14ac:dyDescent="0.25">
      <c r="A25" s="74" t="s">
        <v>79</v>
      </c>
      <c r="B25" s="20" t="s">
        <v>80</v>
      </c>
      <c r="C25" s="112" t="s">
        <v>216</v>
      </c>
      <c r="D25" s="20" t="s">
        <v>231</v>
      </c>
      <c r="E25" s="20" t="s">
        <v>180</v>
      </c>
      <c r="F25" s="20" t="s">
        <v>172</v>
      </c>
      <c r="G25" s="82"/>
      <c r="H25" s="82"/>
    </row>
    <row r="26" spans="1:11" ht="19.149999999999999" customHeight="1" x14ac:dyDescent="0.25">
      <c r="A26" s="144" t="s">
        <v>169</v>
      </c>
      <c r="B26" s="144"/>
      <c r="C26" s="144"/>
      <c r="D26" s="144"/>
      <c r="E26" s="144"/>
      <c r="F26" s="144"/>
    </row>
    <row r="27" spans="1:11" x14ac:dyDescent="0.25">
      <c r="A27" s="146" t="s">
        <v>81</v>
      </c>
      <c r="B27" s="21" t="s">
        <v>82</v>
      </c>
      <c r="C27" s="114">
        <f>1500*1.435/1.399</f>
        <v>1538.5989992852037</v>
      </c>
      <c r="D27" s="45"/>
      <c r="E27" s="101"/>
      <c r="F27" s="45">
        <f>D27*E27</f>
        <v>0</v>
      </c>
      <c r="G27" s="81"/>
      <c r="H27" s="36"/>
    </row>
    <row r="28" spans="1:11" x14ac:dyDescent="0.25">
      <c r="A28" s="146"/>
      <c r="B28" s="21" t="s">
        <v>83</v>
      </c>
      <c r="C28" s="114">
        <f>750*1.435/1.399</f>
        <v>769.29949964260186</v>
      </c>
      <c r="D28" s="45"/>
      <c r="E28" s="101"/>
      <c r="F28" s="45">
        <f t="shared" ref="F28:F35" si="2">D28*E28</f>
        <v>0</v>
      </c>
      <c r="G28" s="81"/>
      <c r="H28" s="36"/>
    </row>
    <row r="29" spans="1:11" x14ac:dyDescent="0.25">
      <c r="A29" s="146"/>
      <c r="B29" s="21" t="s">
        <v>84</v>
      </c>
      <c r="C29" s="114">
        <f>450*1.435/1.399</f>
        <v>461.5796997855611</v>
      </c>
      <c r="D29" s="45"/>
      <c r="E29" s="101"/>
      <c r="F29" s="45">
        <f t="shared" si="2"/>
        <v>0</v>
      </c>
      <c r="G29" s="81"/>
      <c r="H29" s="36"/>
    </row>
    <row r="30" spans="1:11" x14ac:dyDescent="0.25">
      <c r="A30" s="143" t="s">
        <v>86</v>
      </c>
      <c r="B30" s="21" t="s">
        <v>82</v>
      </c>
      <c r="C30" s="114">
        <f>1725*1.435/1.399</f>
        <v>1769.3888491779842</v>
      </c>
      <c r="D30" s="45"/>
      <c r="E30" s="101"/>
      <c r="F30" s="45">
        <f t="shared" si="2"/>
        <v>0</v>
      </c>
      <c r="G30" s="81"/>
      <c r="H30" s="36"/>
    </row>
    <row r="31" spans="1:11" x14ac:dyDescent="0.25">
      <c r="A31" s="143"/>
      <c r="B31" s="21" t="s">
        <v>83</v>
      </c>
      <c r="C31" s="114">
        <f>863*1.435/1.399</f>
        <v>885.20729092208717</v>
      </c>
      <c r="D31" s="45"/>
      <c r="E31" s="101"/>
      <c r="F31" s="45">
        <f t="shared" si="2"/>
        <v>0</v>
      </c>
      <c r="G31" s="81"/>
      <c r="H31" s="36"/>
    </row>
    <row r="32" spans="1:11" x14ac:dyDescent="0.25">
      <c r="A32" s="143"/>
      <c r="B32" s="21" t="s">
        <v>84</v>
      </c>
      <c r="C32" s="114">
        <f>518*1.435/1.399</f>
        <v>531.32952108649033</v>
      </c>
      <c r="D32" s="45"/>
      <c r="E32" s="101"/>
      <c r="F32" s="45">
        <f t="shared" si="2"/>
        <v>0</v>
      </c>
      <c r="G32" s="81"/>
      <c r="H32" s="36"/>
    </row>
    <row r="33" spans="1:8" x14ac:dyDescent="0.25">
      <c r="A33" s="143" t="s">
        <v>85</v>
      </c>
      <c r="B33" s="21" t="s">
        <v>82</v>
      </c>
      <c r="C33" s="114">
        <f>1900*1.435/1.399</f>
        <v>1948.892065761258</v>
      </c>
      <c r="D33" s="45"/>
      <c r="E33" s="101"/>
      <c r="F33" s="45">
        <f t="shared" si="2"/>
        <v>0</v>
      </c>
      <c r="G33" s="81"/>
      <c r="H33" s="36"/>
    </row>
    <row r="34" spans="1:8" x14ac:dyDescent="0.25">
      <c r="A34" s="143"/>
      <c r="B34" s="21" t="s">
        <v>83</v>
      </c>
      <c r="C34" s="114">
        <f>950*1.435/1.399</f>
        <v>974.44603288062899</v>
      </c>
      <c r="D34" s="45"/>
      <c r="E34" s="101"/>
      <c r="F34" s="45">
        <f t="shared" si="2"/>
        <v>0</v>
      </c>
      <c r="G34" s="81"/>
      <c r="H34" s="36"/>
    </row>
    <row r="35" spans="1:8" x14ac:dyDescent="0.25">
      <c r="A35" s="143"/>
      <c r="B35" s="21" t="s">
        <v>84</v>
      </c>
      <c r="C35" s="114">
        <f>570*1.435/1.399</f>
        <v>584.66761972837742</v>
      </c>
      <c r="D35" s="45"/>
      <c r="E35" s="101"/>
      <c r="F35" s="45">
        <f t="shared" si="2"/>
        <v>0</v>
      </c>
      <c r="G35" s="81"/>
      <c r="H35" s="36"/>
    </row>
    <row r="36" spans="1:8" ht="19.149999999999999" customHeight="1" x14ac:dyDescent="0.25">
      <c r="A36" s="144" t="s">
        <v>170</v>
      </c>
      <c r="B36" s="144"/>
      <c r="C36" s="144"/>
      <c r="D36" s="144"/>
      <c r="E36" s="144"/>
      <c r="F36" s="144"/>
    </row>
    <row r="37" spans="1:8" x14ac:dyDescent="0.25">
      <c r="A37" s="146" t="s">
        <v>81</v>
      </c>
      <c r="B37" s="21" t="s">
        <v>82</v>
      </c>
      <c r="C37" s="114">
        <f>1395*1.435/1.399</f>
        <v>1430.8970693352394</v>
      </c>
      <c r="D37" s="45"/>
      <c r="E37" s="102"/>
      <c r="F37" s="45">
        <f>D37*E37</f>
        <v>0</v>
      </c>
      <c r="G37" s="81"/>
      <c r="H37" s="36"/>
    </row>
    <row r="38" spans="1:8" x14ac:dyDescent="0.25">
      <c r="A38" s="146"/>
      <c r="B38" s="21" t="s">
        <v>83</v>
      </c>
      <c r="C38" s="114">
        <f>750*1.435/1.399</f>
        <v>769.29949964260186</v>
      </c>
      <c r="D38" s="45"/>
      <c r="E38" s="102"/>
      <c r="F38" s="45">
        <f t="shared" ref="F38:F42" si="3">D38*E38</f>
        <v>0</v>
      </c>
      <c r="G38" s="81"/>
      <c r="H38" s="36"/>
    </row>
    <row r="39" spans="1:8" x14ac:dyDescent="0.25">
      <c r="A39" s="146"/>
      <c r="B39" s="21" t="s">
        <v>84</v>
      </c>
      <c r="C39" s="114">
        <f>450*1.435/1.399</f>
        <v>461.5796997855611</v>
      </c>
      <c r="D39" s="45"/>
      <c r="E39" s="102"/>
      <c r="F39" s="45">
        <f t="shared" si="3"/>
        <v>0</v>
      </c>
      <c r="G39" s="81"/>
      <c r="H39" s="36"/>
    </row>
    <row r="40" spans="1:8" x14ac:dyDescent="0.25">
      <c r="A40" s="143" t="s">
        <v>86</v>
      </c>
      <c r="B40" s="21" t="s">
        <v>82</v>
      </c>
      <c r="C40" s="114">
        <f>1604*1.435/1.399</f>
        <v>1645.2751965689779</v>
      </c>
      <c r="D40" s="45"/>
      <c r="E40" s="102"/>
      <c r="F40" s="45">
        <f t="shared" si="3"/>
        <v>0</v>
      </c>
      <c r="G40" s="81"/>
      <c r="H40" s="36"/>
    </row>
    <row r="41" spans="1:8" x14ac:dyDescent="0.25">
      <c r="A41" s="143"/>
      <c r="B41" s="21" t="s">
        <v>83</v>
      </c>
      <c r="C41" s="114">
        <f>863*1.435/1.399</f>
        <v>885.20729092208717</v>
      </c>
      <c r="D41" s="45"/>
      <c r="E41" s="102"/>
      <c r="F41" s="45">
        <f t="shared" si="3"/>
        <v>0</v>
      </c>
      <c r="G41" s="81"/>
      <c r="H41" s="36"/>
    </row>
    <row r="42" spans="1:8" x14ac:dyDescent="0.25">
      <c r="A42" s="143"/>
      <c r="B42" s="21" t="s">
        <v>84</v>
      </c>
      <c r="C42" s="114">
        <f>518*1.435/1.399</f>
        <v>531.32952108649033</v>
      </c>
      <c r="D42" s="45"/>
      <c r="E42" s="102"/>
      <c r="F42" s="45">
        <f t="shared" si="3"/>
        <v>0</v>
      </c>
      <c r="G42" s="81"/>
      <c r="H42" s="36"/>
    </row>
    <row r="43" spans="1:8" x14ac:dyDescent="0.25">
      <c r="A43" s="158" t="s">
        <v>85</v>
      </c>
      <c r="B43" s="84" t="s">
        <v>82</v>
      </c>
      <c r="C43" s="85" t="s">
        <v>44</v>
      </c>
      <c r="D43" s="85" t="s">
        <v>44</v>
      </c>
      <c r="E43" s="85" t="s">
        <v>44</v>
      </c>
      <c r="F43" s="86" t="s">
        <v>44</v>
      </c>
      <c r="G43" s="87"/>
      <c r="H43" s="87"/>
    </row>
    <row r="44" spans="1:8" x14ac:dyDescent="0.25">
      <c r="A44" s="159"/>
      <c r="B44" s="21" t="s">
        <v>83</v>
      </c>
      <c r="C44" s="22" t="s">
        <v>44</v>
      </c>
      <c r="D44" s="22" t="s">
        <v>44</v>
      </c>
      <c r="E44" s="22" t="s">
        <v>44</v>
      </c>
      <c r="F44" s="79" t="s">
        <v>44</v>
      </c>
      <c r="G44" s="87"/>
      <c r="H44" s="87"/>
    </row>
    <row r="45" spans="1:8" ht="15.75" thickBot="1" x14ac:dyDescent="0.3">
      <c r="A45" s="160"/>
      <c r="B45" s="39" t="s">
        <v>84</v>
      </c>
      <c r="C45" s="73" t="s">
        <v>44</v>
      </c>
      <c r="D45" s="73" t="s">
        <v>44</v>
      </c>
      <c r="E45" s="73" t="s">
        <v>44</v>
      </c>
      <c r="F45" s="80" t="s">
        <v>44</v>
      </c>
      <c r="G45" s="87"/>
      <c r="H45" s="87"/>
    </row>
    <row r="46" spans="1:8" ht="31.15" customHeight="1" x14ac:dyDescent="0.25">
      <c r="A46" s="75" t="s">
        <v>179</v>
      </c>
      <c r="B46" s="161" t="s">
        <v>205</v>
      </c>
      <c r="C46" s="161"/>
      <c r="D46" s="161"/>
      <c r="E46" s="161"/>
      <c r="F46" s="161"/>
      <c r="G46" s="87"/>
      <c r="H46" s="87"/>
    </row>
    <row r="47" spans="1:8" ht="39.75" customHeight="1" x14ac:dyDescent="0.25">
      <c r="A47" s="147" t="s">
        <v>209</v>
      </c>
      <c r="B47" s="147"/>
      <c r="C47" s="147"/>
      <c r="D47" s="147"/>
      <c r="E47" s="147"/>
      <c r="F47" s="147"/>
    </row>
    <row r="48" spans="1:8" ht="59.45" customHeight="1" x14ac:dyDescent="0.25">
      <c r="A48" s="152" t="s">
        <v>93</v>
      </c>
      <c r="B48" s="153"/>
      <c r="C48" s="146" t="s">
        <v>173</v>
      </c>
      <c r="D48" s="146"/>
      <c r="E48" s="146"/>
      <c r="F48" s="157"/>
    </row>
    <row r="49" spans="1:6" ht="49.15" customHeight="1" x14ac:dyDescent="0.25">
      <c r="A49" s="152"/>
      <c r="B49" s="153"/>
      <c r="C49" s="146" t="s">
        <v>174</v>
      </c>
      <c r="D49" s="146"/>
      <c r="E49" s="146"/>
      <c r="F49" s="157"/>
    </row>
    <row r="50" spans="1:6" ht="25.5" customHeight="1" x14ac:dyDescent="0.25">
      <c r="A50" s="164" t="s">
        <v>210</v>
      </c>
      <c r="B50" s="165"/>
      <c r="C50" s="165"/>
      <c r="D50" s="165"/>
      <c r="E50" s="165"/>
      <c r="F50" s="166"/>
    </row>
    <row r="51" spans="1:6" ht="26.45" customHeight="1" x14ac:dyDescent="0.25">
      <c r="A51" s="173" t="s">
        <v>79</v>
      </c>
      <c r="B51" s="171"/>
      <c r="C51" s="171" t="s">
        <v>87</v>
      </c>
      <c r="D51" s="171"/>
      <c r="E51" s="171"/>
      <c r="F51" s="172"/>
    </row>
    <row r="52" spans="1:6" x14ac:dyDescent="0.25">
      <c r="A52" s="150" t="s">
        <v>88</v>
      </c>
      <c r="B52" s="151"/>
      <c r="C52" s="151" t="s">
        <v>89</v>
      </c>
      <c r="D52" s="151"/>
      <c r="E52" s="151"/>
      <c r="F52" s="167"/>
    </row>
    <row r="53" spans="1:6" ht="14.45" customHeight="1" x14ac:dyDescent="0.25">
      <c r="A53" s="150" t="s">
        <v>91</v>
      </c>
      <c r="B53" s="151"/>
      <c r="C53" s="168" t="s">
        <v>90</v>
      </c>
      <c r="D53" s="168"/>
      <c r="E53" s="168"/>
      <c r="F53" s="169"/>
    </row>
    <row r="54" spans="1:6" ht="15.75" thickBot="1" x14ac:dyDescent="0.3">
      <c r="A54" s="162" t="s">
        <v>112</v>
      </c>
      <c r="B54" s="163"/>
      <c r="C54" s="163" t="s">
        <v>92</v>
      </c>
      <c r="D54" s="163"/>
      <c r="E54" s="163"/>
      <c r="F54" s="170"/>
    </row>
    <row r="56" spans="1:6" x14ac:dyDescent="0.25">
      <c r="A56" s="178" t="s">
        <v>193</v>
      </c>
      <c r="B56" s="178"/>
      <c r="C56" s="178"/>
      <c r="D56" s="178"/>
      <c r="E56" s="178"/>
      <c r="F56" s="178"/>
    </row>
    <row r="57" spans="1:6" ht="31.15" customHeight="1" x14ac:dyDescent="0.25">
      <c r="A57" s="177" t="s">
        <v>213</v>
      </c>
      <c r="B57" s="177"/>
      <c r="C57" s="177"/>
      <c r="D57" s="177"/>
      <c r="E57" s="177"/>
      <c r="F57" s="177"/>
    </row>
    <row r="58" spans="1:6" ht="33" customHeight="1" x14ac:dyDescent="0.25">
      <c r="A58" s="179" t="s">
        <v>211</v>
      </c>
      <c r="B58" s="179"/>
      <c r="C58" s="179"/>
      <c r="D58" s="179"/>
      <c r="E58" s="179"/>
      <c r="F58" s="179"/>
    </row>
    <row r="59" spans="1:6" ht="51" customHeight="1" x14ac:dyDescent="0.25">
      <c r="A59" s="174" t="s">
        <v>212</v>
      </c>
      <c r="B59" s="175"/>
      <c r="C59" s="175"/>
      <c r="D59" s="175"/>
      <c r="E59" s="175"/>
      <c r="F59" s="176"/>
    </row>
    <row r="60" spans="1:6" ht="32.25" customHeight="1" x14ac:dyDescent="0.25">
      <c r="A60" s="174" t="s">
        <v>214</v>
      </c>
      <c r="B60" s="175"/>
      <c r="C60" s="175"/>
      <c r="D60" s="175"/>
      <c r="E60" s="175"/>
      <c r="F60" s="176"/>
    </row>
  </sheetData>
  <mergeCells count="52">
    <mergeCell ref="D23:E23"/>
    <mergeCell ref="D17:E17"/>
    <mergeCell ref="D18:E18"/>
    <mergeCell ref="D19:E19"/>
    <mergeCell ref="D21:E21"/>
    <mergeCell ref="D22:E22"/>
    <mergeCell ref="A11:H11"/>
    <mergeCell ref="A12:H12"/>
    <mergeCell ref="A5:H5"/>
    <mergeCell ref="A6:H6"/>
    <mergeCell ref="A7:H7"/>
    <mergeCell ref="A8:H8"/>
    <mergeCell ref="A10:H10"/>
    <mergeCell ref="A59:F59"/>
    <mergeCell ref="A57:F57"/>
    <mergeCell ref="A60:F60"/>
    <mergeCell ref="A56:F56"/>
    <mergeCell ref="A58:F58"/>
    <mergeCell ref="A54:B54"/>
    <mergeCell ref="A50:F50"/>
    <mergeCell ref="C52:F52"/>
    <mergeCell ref="C53:F53"/>
    <mergeCell ref="C54:F54"/>
    <mergeCell ref="C51:F51"/>
    <mergeCell ref="A51:B51"/>
    <mergeCell ref="A15:H15"/>
    <mergeCell ref="A16:H16"/>
    <mergeCell ref="A20:H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30:A32"/>
    <mergeCell ref="A33:A35"/>
    <mergeCell ref="A36:F36"/>
    <mergeCell ref="A24:F24"/>
    <mergeCell ref="A37:A39"/>
    <mergeCell ref="D13:F13"/>
    <mergeCell ref="C13:C14"/>
    <mergeCell ref="B13:B14"/>
    <mergeCell ref="A13:A14"/>
    <mergeCell ref="G13:H13"/>
    <mergeCell ref="D14:E14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71"/>
  <sheetViews>
    <sheetView zoomScaleNormal="100" workbookViewId="0">
      <selection activeCell="M18" sqref="M18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0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81" t="s">
        <v>97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1" s="24" customFormat="1" ht="50.25" customHeight="1" x14ac:dyDescent="0.25">
      <c r="A6" s="182" t="s">
        <v>98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1" s="24" customFormat="1" ht="27.75" customHeight="1" x14ac:dyDescent="0.25">
      <c r="A7" s="183" t="s">
        <v>222</v>
      </c>
      <c r="B7" s="183"/>
      <c r="C7" s="183"/>
      <c r="D7" s="183"/>
      <c r="E7" s="183"/>
      <c r="F7" s="183"/>
      <c r="G7" s="183"/>
      <c r="H7" s="183"/>
      <c r="I7" s="183"/>
      <c r="J7" s="183"/>
      <c r="K7" s="103"/>
    </row>
    <row r="8" spans="1:11" s="24" customFormat="1" ht="27" customHeight="1" x14ac:dyDescent="0.25">
      <c r="A8" s="183" t="s">
        <v>223</v>
      </c>
      <c r="B8" s="183"/>
      <c r="C8" s="183"/>
      <c r="D8" s="183"/>
      <c r="E8" s="183"/>
      <c r="F8" s="183"/>
      <c r="G8" s="183"/>
      <c r="H8" s="183"/>
      <c r="I8" s="183"/>
      <c r="J8" s="183"/>
      <c r="K8" s="103"/>
    </row>
    <row r="9" spans="1:11" s="25" customFormat="1" ht="13.5" thickBot="1" x14ac:dyDescent="0.3">
      <c r="A9" s="205"/>
      <c r="B9" s="205"/>
      <c r="C9" s="205"/>
      <c r="D9" s="205"/>
      <c r="E9" s="205"/>
      <c r="F9" s="205"/>
      <c r="G9" s="205"/>
      <c r="H9" s="205"/>
      <c r="I9" s="205"/>
      <c r="J9" s="104"/>
    </row>
    <row r="10" spans="1:11" s="25" customFormat="1" ht="15" customHeight="1" x14ac:dyDescent="0.25">
      <c r="A10" s="206" t="s">
        <v>99</v>
      </c>
      <c r="B10" s="207"/>
      <c r="C10" s="207"/>
      <c r="D10" s="207"/>
      <c r="E10" s="207"/>
      <c r="F10" s="207"/>
      <c r="G10" s="207"/>
      <c r="H10" s="207"/>
      <c r="I10" s="207"/>
      <c r="J10" s="208"/>
    </row>
    <row r="11" spans="1:11" s="25" customFormat="1" ht="12.75" customHeight="1" x14ac:dyDescent="0.25">
      <c r="A11" s="203" t="s">
        <v>100</v>
      </c>
      <c r="B11" s="204"/>
      <c r="C11" s="209"/>
      <c r="D11" s="209"/>
      <c r="E11" s="209"/>
      <c r="F11" s="209"/>
      <c r="G11" s="209"/>
      <c r="H11" s="209"/>
      <c r="I11" s="209"/>
      <c r="J11" s="210"/>
    </row>
    <row r="12" spans="1:11" s="25" customFormat="1" ht="17.25" customHeight="1" x14ac:dyDescent="0.25">
      <c r="A12" s="203" t="s">
        <v>94</v>
      </c>
      <c r="B12" s="204"/>
      <c r="C12" s="209"/>
      <c r="D12" s="209"/>
      <c r="E12" s="209"/>
      <c r="F12" s="209"/>
      <c r="G12" s="209"/>
      <c r="H12" s="209"/>
      <c r="I12" s="209"/>
      <c r="J12" s="210"/>
    </row>
    <row r="13" spans="1:11" s="25" customFormat="1" ht="19.5" customHeight="1" x14ac:dyDescent="0.25">
      <c r="A13" s="203" t="s">
        <v>95</v>
      </c>
      <c r="B13" s="204"/>
      <c r="C13" s="209"/>
      <c r="D13" s="209"/>
      <c r="E13" s="209"/>
      <c r="F13" s="209"/>
      <c r="G13" s="209"/>
      <c r="H13" s="209"/>
      <c r="I13" s="209"/>
      <c r="J13" s="210"/>
    </row>
    <row r="14" spans="1:11" s="25" customFormat="1" ht="20.25" customHeight="1" thickBot="1" x14ac:dyDescent="0.3">
      <c r="A14" s="198" t="s">
        <v>96</v>
      </c>
      <c r="B14" s="199"/>
      <c r="C14" s="201"/>
      <c r="D14" s="201"/>
      <c r="E14" s="201"/>
      <c r="F14" s="201"/>
      <c r="G14" s="201"/>
      <c r="H14" s="201"/>
      <c r="I14" s="201"/>
      <c r="J14" s="202"/>
    </row>
    <row r="15" spans="1:11" s="25" customFormat="1" ht="7.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200" t="s">
        <v>194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111"/>
    </row>
    <row r="17" spans="1:11" ht="45.75" customHeight="1" x14ac:dyDescent="0.25">
      <c r="A17" s="9" t="s">
        <v>76</v>
      </c>
      <c r="B17" s="9" t="s">
        <v>200</v>
      </c>
      <c r="C17" s="20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155</v>
      </c>
      <c r="J17" s="9" t="s">
        <v>206</v>
      </c>
      <c r="K17" s="9" t="s">
        <v>137</v>
      </c>
    </row>
    <row r="18" spans="1:11" ht="27.6" customHeight="1" x14ac:dyDescent="0.25">
      <c r="A18" s="18" t="s">
        <v>23</v>
      </c>
      <c r="B18" s="30" t="s">
        <v>104</v>
      </c>
      <c r="C18" s="105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130"/>
    </row>
    <row r="19" spans="1:11" ht="21" customHeight="1" x14ac:dyDescent="0.25">
      <c r="A19" s="42">
        <v>1</v>
      </c>
      <c r="B19" s="11" t="s">
        <v>184</v>
      </c>
      <c r="C19" s="106" t="s">
        <v>128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91" t="s">
        <v>196</v>
      </c>
    </row>
    <row r="20" spans="1:11" ht="18.600000000000001" customHeight="1" x14ac:dyDescent="0.25">
      <c r="A20" s="10">
        <v>2</v>
      </c>
      <c r="B20" s="11" t="s">
        <v>185</v>
      </c>
      <c r="C20" s="106" t="s">
        <v>128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92"/>
    </row>
    <row r="21" spans="1:11" ht="18.600000000000001" customHeight="1" x14ac:dyDescent="0.25">
      <c r="A21" s="10">
        <v>3</v>
      </c>
      <c r="B21" s="11" t="s">
        <v>186</v>
      </c>
      <c r="C21" s="106" t="s">
        <v>128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92"/>
    </row>
    <row r="22" spans="1:11" ht="18.600000000000001" customHeight="1" x14ac:dyDescent="0.25">
      <c r="A22" s="42">
        <v>4</v>
      </c>
      <c r="B22" s="11" t="s">
        <v>181</v>
      </c>
      <c r="C22" s="106" t="s">
        <v>128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92"/>
    </row>
    <row r="23" spans="1:11" ht="18.600000000000001" customHeight="1" x14ac:dyDescent="0.25">
      <c r="A23" s="10">
        <v>5</v>
      </c>
      <c r="B23" s="11" t="s">
        <v>182</v>
      </c>
      <c r="C23" s="106" t="s">
        <v>128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92"/>
    </row>
    <row r="24" spans="1:11" ht="18.600000000000001" customHeight="1" x14ac:dyDescent="0.25">
      <c r="A24" s="10">
        <v>6</v>
      </c>
      <c r="B24" s="11" t="s">
        <v>183</v>
      </c>
      <c r="C24" s="106" t="s">
        <v>128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93"/>
    </row>
    <row r="25" spans="1:11" ht="18.600000000000001" customHeight="1" x14ac:dyDescent="0.25">
      <c r="A25" s="42">
        <v>7</v>
      </c>
      <c r="B25" s="11" t="s">
        <v>187</v>
      </c>
      <c r="C25" s="106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131" t="s">
        <v>139</v>
      </c>
    </row>
    <row r="26" spans="1:11" ht="18.600000000000001" customHeight="1" x14ac:dyDescent="0.25">
      <c r="A26" s="10">
        <v>8</v>
      </c>
      <c r="B26" s="11" t="s">
        <v>189</v>
      </c>
      <c r="C26" s="106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131" t="s">
        <v>139</v>
      </c>
    </row>
    <row r="27" spans="1:11" ht="18.600000000000001" customHeight="1" x14ac:dyDescent="0.25">
      <c r="A27" s="10">
        <v>9</v>
      </c>
      <c r="B27" s="11" t="s">
        <v>188</v>
      </c>
      <c r="C27" s="106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131" t="s">
        <v>139</v>
      </c>
    </row>
    <row r="28" spans="1:11" ht="18.600000000000001" customHeight="1" x14ac:dyDescent="0.25">
      <c r="A28" s="42">
        <v>10</v>
      </c>
      <c r="B28" s="11" t="s">
        <v>190</v>
      </c>
      <c r="C28" s="106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131" t="s">
        <v>139</v>
      </c>
    </row>
    <row r="29" spans="1:11" ht="18.600000000000001" customHeight="1" x14ac:dyDescent="0.25">
      <c r="A29" s="10">
        <v>11</v>
      </c>
      <c r="B29" s="11" t="s">
        <v>190</v>
      </c>
      <c r="C29" s="106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131" t="s">
        <v>139</v>
      </c>
    </row>
    <row r="30" spans="1:11" ht="39.75" customHeight="1" x14ac:dyDescent="0.25">
      <c r="A30" s="10">
        <v>12</v>
      </c>
      <c r="B30" s="11" t="s">
        <v>129</v>
      </c>
      <c r="C30" s="107" t="s">
        <v>132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132" t="s">
        <v>159</v>
      </c>
    </row>
    <row r="31" spans="1:11" ht="76.5" x14ac:dyDescent="0.25">
      <c r="A31" s="42">
        <v>13</v>
      </c>
      <c r="B31" s="11" t="s">
        <v>130</v>
      </c>
      <c r="C31" s="106" t="s">
        <v>128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21" t="s">
        <v>162</v>
      </c>
    </row>
    <row r="32" spans="1:11" ht="21" customHeight="1" x14ac:dyDescent="0.25">
      <c r="A32" s="18" t="s">
        <v>24</v>
      </c>
      <c r="B32" s="30" t="s">
        <v>10</v>
      </c>
      <c r="C32" s="105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130"/>
    </row>
    <row r="33" spans="1:11" ht="22.5" customHeight="1" x14ac:dyDescent="0.25">
      <c r="A33" s="10"/>
      <c r="B33" s="11" t="s">
        <v>113</v>
      </c>
      <c r="C33" s="108" t="s">
        <v>134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130" t="s">
        <v>138</v>
      </c>
    </row>
    <row r="34" spans="1:11" ht="22.5" customHeight="1" x14ac:dyDescent="0.25">
      <c r="A34" s="10"/>
      <c r="B34" s="11" t="s">
        <v>114</v>
      </c>
      <c r="C34" s="106" t="s">
        <v>128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130" t="s">
        <v>138</v>
      </c>
    </row>
    <row r="35" spans="1:11" ht="22.5" customHeight="1" x14ac:dyDescent="0.25">
      <c r="A35" s="10"/>
      <c r="B35" s="11" t="s">
        <v>112</v>
      </c>
      <c r="C35" s="106" t="s">
        <v>128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130" t="s">
        <v>138</v>
      </c>
    </row>
    <row r="36" spans="1:11" ht="22.5" customHeight="1" x14ac:dyDescent="0.25">
      <c r="A36" s="10"/>
      <c r="B36" s="11" t="s">
        <v>136</v>
      </c>
      <c r="C36" s="108" t="s">
        <v>135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130" t="s">
        <v>138</v>
      </c>
    </row>
    <row r="37" spans="1:11" ht="22.5" customHeight="1" x14ac:dyDescent="0.25">
      <c r="A37" s="10"/>
      <c r="B37" s="11" t="s">
        <v>115</v>
      </c>
      <c r="C37" s="108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130" t="s">
        <v>139</v>
      </c>
    </row>
    <row r="38" spans="1:11" ht="22.5" customHeight="1" x14ac:dyDescent="0.25">
      <c r="A38" s="10"/>
      <c r="B38" s="11" t="s">
        <v>115</v>
      </c>
      <c r="C38" s="108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130" t="s">
        <v>139</v>
      </c>
    </row>
    <row r="39" spans="1:11" ht="21" customHeight="1" x14ac:dyDescent="0.25">
      <c r="A39" s="18" t="s">
        <v>25</v>
      </c>
      <c r="B39" s="30" t="s">
        <v>11</v>
      </c>
      <c r="C39" s="105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130"/>
    </row>
    <row r="40" spans="1:11" ht="43.15" customHeight="1" x14ac:dyDescent="0.25">
      <c r="A40" s="3"/>
      <c r="B40" s="4" t="s">
        <v>116</v>
      </c>
      <c r="C40" s="107" t="s">
        <v>132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91" t="s">
        <v>215</v>
      </c>
    </row>
    <row r="41" spans="1:11" ht="22.5" customHeight="1" x14ac:dyDescent="0.25">
      <c r="A41" s="3"/>
      <c r="B41" s="4" t="s">
        <v>117</v>
      </c>
      <c r="C41" s="107" t="s">
        <v>132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192"/>
    </row>
    <row r="42" spans="1:11" ht="22.5" customHeight="1" x14ac:dyDescent="0.25">
      <c r="A42" s="3"/>
      <c r="B42" s="11" t="s">
        <v>115</v>
      </c>
      <c r="C42" s="107" t="s">
        <v>132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192"/>
    </row>
    <row r="43" spans="1:11" ht="22.5" customHeight="1" x14ac:dyDescent="0.25">
      <c r="A43" s="3"/>
      <c r="B43" s="11" t="s">
        <v>115</v>
      </c>
      <c r="C43" s="107" t="s">
        <v>132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192"/>
    </row>
    <row r="44" spans="1:11" ht="22.5" customHeight="1" x14ac:dyDescent="0.25">
      <c r="A44" s="3"/>
      <c r="B44" s="11" t="s">
        <v>115</v>
      </c>
      <c r="C44" s="107" t="s">
        <v>132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193"/>
    </row>
    <row r="45" spans="1:11" ht="21" customHeight="1" x14ac:dyDescent="0.25">
      <c r="A45" s="18" t="s">
        <v>26</v>
      </c>
      <c r="B45" s="30" t="s">
        <v>12</v>
      </c>
      <c r="C45" s="105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130"/>
    </row>
    <row r="46" spans="1:11" ht="22.5" customHeight="1" x14ac:dyDescent="0.25">
      <c r="A46" s="3"/>
      <c r="B46" s="4"/>
      <c r="C46" s="108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191" t="s">
        <v>215</v>
      </c>
    </row>
    <row r="47" spans="1:11" ht="22.5" customHeight="1" x14ac:dyDescent="0.25">
      <c r="A47" s="3"/>
      <c r="B47" s="4"/>
      <c r="C47" s="108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192"/>
    </row>
    <row r="48" spans="1:11" ht="22.5" customHeight="1" x14ac:dyDescent="0.25">
      <c r="A48" s="3"/>
      <c r="B48" s="4"/>
      <c r="C48" s="108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193"/>
    </row>
    <row r="49" spans="1:11" ht="21" customHeight="1" x14ac:dyDescent="0.25">
      <c r="A49" s="18" t="s">
        <v>27</v>
      </c>
      <c r="B49" s="30" t="s">
        <v>16</v>
      </c>
      <c r="C49" s="105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130"/>
    </row>
    <row r="50" spans="1:11" ht="57.75" customHeight="1" x14ac:dyDescent="0.25">
      <c r="A50" s="18" t="s">
        <v>28</v>
      </c>
      <c r="B50" s="30" t="s">
        <v>17</v>
      </c>
      <c r="C50" s="105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132" t="s">
        <v>152</v>
      </c>
    </row>
    <row r="51" spans="1:11" ht="21" customHeight="1" x14ac:dyDescent="0.25">
      <c r="A51" s="18" t="s">
        <v>29</v>
      </c>
      <c r="B51" s="30" t="s">
        <v>14</v>
      </c>
      <c r="C51" s="105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130"/>
    </row>
    <row r="52" spans="1:11" ht="22.5" customHeight="1" x14ac:dyDescent="0.25">
      <c r="A52" s="10"/>
      <c r="B52" s="11" t="s">
        <v>124</v>
      </c>
      <c r="C52" s="107" t="s">
        <v>135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191" t="s">
        <v>215</v>
      </c>
    </row>
    <row r="53" spans="1:11" ht="22.5" customHeight="1" x14ac:dyDescent="0.25">
      <c r="A53" s="10"/>
      <c r="B53" s="11" t="s">
        <v>107</v>
      </c>
      <c r="C53" s="107" t="s">
        <v>132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192"/>
    </row>
    <row r="54" spans="1:11" ht="22.5" customHeight="1" x14ac:dyDescent="0.25">
      <c r="A54" s="10"/>
      <c r="B54" s="11" t="s">
        <v>122</v>
      </c>
      <c r="C54" s="107" t="s">
        <v>135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192"/>
    </row>
    <row r="55" spans="1:11" ht="28.5" customHeight="1" x14ac:dyDescent="0.25">
      <c r="A55" s="10"/>
      <c r="B55" s="11" t="s">
        <v>123</v>
      </c>
      <c r="C55" s="107" t="s">
        <v>132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192"/>
    </row>
    <row r="56" spans="1:11" ht="30" customHeight="1" x14ac:dyDescent="0.25">
      <c r="A56" s="10"/>
      <c r="B56" s="4" t="s">
        <v>125</v>
      </c>
      <c r="C56" s="107" t="s">
        <v>132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192"/>
    </row>
    <row r="57" spans="1:11" ht="30" customHeight="1" x14ac:dyDescent="0.25">
      <c r="A57" s="10"/>
      <c r="B57" s="11" t="s">
        <v>115</v>
      </c>
      <c r="C57" s="108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193"/>
    </row>
    <row r="58" spans="1:11" ht="34.5" customHeight="1" x14ac:dyDescent="0.25">
      <c r="A58" s="18" t="s">
        <v>21</v>
      </c>
      <c r="B58" s="30" t="s">
        <v>9</v>
      </c>
      <c r="C58" s="105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132" t="s">
        <v>140</v>
      </c>
    </row>
    <row r="59" spans="1:11" ht="61.5" customHeight="1" x14ac:dyDescent="0.25">
      <c r="A59" s="18" t="s">
        <v>22</v>
      </c>
      <c r="B59" s="30" t="s">
        <v>13</v>
      </c>
      <c r="C59" s="105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132" t="s">
        <v>153</v>
      </c>
    </row>
    <row r="60" spans="1:11" ht="23.45" customHeight="1" x14ac:dyDescent="0.25">
      <c r="A60" s="3"/>
      <c r="B60" s="17" t="s">
        <v>120</v>
      </c>
      <c r="C60" s="108" t="s">
        <v>135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194" t="s">
        <v>154</v>
      </c>
    </row>
    <row r="61" spans="1:11" ht="26.25" customHeight="1" x14ac:dyDescent="0.25">
      <c r="A61" s="3"/>
      <c r="B61" s="4" t="s">
        <v>118</v>
      </c>
      <c r="C61" s="108" t="s">
        <v>135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195"/>
    </row>
    <row r="62" spans="1:11" ht="22.9" customHeight="1" x14ac:dyDescent="0.25">
      <c r="A62" s="3"/>
      <c r="B62" s="4" t="s">
        <v>119</v>
      </c>
      <c r="C62" s="108" t="s">
        <v>135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195"/>
    </row>
    <row r="63" spans="1:11" ht="30" x14ac:dyDescent="0.25">
      <c r="A63" s="3"/>
      <c r="B63" s="4" t="s">
        <v>121</v>
      </c>
      <c r="C63" s="108" t="s">
        <v>135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195"/>
    </row>
    <row r="64" spans="1:11" ht="23.25" customHeight="1" x14ac:dyDescent="0.25">
      <c r="A64" s="3"/>
      <c r="B64" s="11" t="s">
        <v>115</v>
      </c>
      <c r="C64" s="108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195"/>
    </row>
    <row r="65" spans="1:11" ht="23.25" customHeight="1" x14ac:dyDescent="0.25">
      <c r="A65" s="3"/>
      <c r="B65" s="11" t="s">
        <v>115</v>
      </c>
      <c r="C65" s="108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196"/>
    </row>
    <row r="66" spans="1:11" ht="31.5" customHeight="1" x14ac:dyDescent="0.25">
      <c r="A66" s="13"/>
      <c r="B66" s="14" t="s">
        <v>105</v>
      </c>
      <c r="C66" s="109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130"/>
    </row>
    <row r="67" spans="1:11" ht="22.5" customHeight="1" x14ac:dyDescent="0.25"/>
    <row r="68" spans="1:11" ht="22.5" customHeight="1" x14ac:dyDescent="0.25"/>
    <row r="69" spans="1:11" x14ac:dyDescent="0.25">
      <c r="A69" s="197"/>
      <c r="B69" s="197"/>
      <c r="E69" s="19"/>
      <c r="F69" s="37"/>
      <c r="G69" s="19"/>
      <c r="H69" s="19"/>
    </row>
    <row r="70" spans="1:11" x14ac:dyDescent="0.25">
      <c r="A70" s="197"/>
      <c r="B70" s="197"/>
      <c r="E70" s="19"/>
      <c r="F70" s="37"/>
      <c r="G70" s="19"/>
      <c r="H70" s="19"/>
    </row>
    <row r="71" spans="1:11" x14ac:dyDescent="0.25">
      <c r="A71" s="197"/>
      <c r="B71" s="197"/>
      <c r="E71" s="19"/>
      <c r="F71" s="37"/>
      <c r="G71" s="19"/>
      <c r="H71" s="19"/>
    </row>
  </sheetData>
  <mergeCells count="24"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  <mergeCell ref="A71:B71"/>
    <mergeCell ref="A14:B14"/>
    <mergeCell ref="A69:B69"/>
    <mergeCell ref="A70:B70"/>
    <mergeCell ref="A16:J16"/>
    <mergeCell ref="C14:J14"/>
    <mergeCell ref="K40:K44"/>
    <mergeCell ref="K46:K48"/>
    <mergeCell ref="K52:K57"/>
    <mergeCell ref="K60:K65"/>
    <mergeCell ref="K19:K24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61"/>
  <sheetViews>
    <sheetView zoomScaleNormal="100" workbookViewId="0">
      <selection activeCell="K30" sqref="K30"/>
    </sheetView>
  </sheetViews>
  <sheetFormatPr defaultColWidth="9.140625" defaultRowHeight="15" x14ac:dyDescent="0.25"/>
  <cols>
    <col min="1" max="1" width="6.5703125" style="17" bestFit="1" customWidth="1"/>
    <col min="2" max="2" width="42.4257812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81" t="s">
        <v>97</v>
      </c>
      <c r="B5" s="181"/>
      <c r="C5" s="181"/>
      <c r="D5" s="181"/>
      <c r="E5" s="181"/>
      <c r="J5" s="57"/>
    </row>
    <row r="6" spans="1:10" s="24" customFormat="1" ht="50.25" customHeight="1" x14ac:dyDescent="0.25">
      <c r="A6" s="182" t="s">
        <v>217</v>
      </c>
      <c r="B6" s="182"/>
      <c r="C6" s="182"/>
      <c r="D6" s="182"/>
      <c r="E6" s="182"/>
      <c r="J6" s="57"/>
    </row>
    <row r="7" spans="1:10" s="24" customFormat="1" ht="24" customHeight="1" x14ac:dyDescent="0.25">
      <c r="A7" s="183" t="s">
        <v>226</v>
      </c>
      <c r="B7" s="183"/>
      <c r="C7" s="183"/>
      <c r="D7" s="183"/>
      <c r="E7" s="183"/>
      <c r="J7" s="57"/>
    </row>
    <row r="8" spans="1:10" s="24" customFormat="1" ht="18.75" customHeight="1" x14ac:dyDescent="0.25">
      <c r="A8" s="183" t="s">
        <v>223</v>
      </c>
      <c r="B8" s="183"/>
      <c r="C8" s="183"/>
      <c r="D8" s="183"/>
      <c r="E8" s="183"/>
      <c r="J8" s="57"/>
    </row>
    <row r="9" spans="1:10" s="25" customFormat="1" ht="15.75" thickBot="1" x14ac:dyDescent="0.3">
      <c r="A9" s="211"/>
      <c r="B9" s="205"/>
      <c r="J9" s="57"/>
    </row>
    <row r="10" spans="1:10" s="25" customFormat="1" ht="15" customHeight="1" x14ac:dyDescent="0.25">
      <c r="A10" s="206" t="s">
        <v>99</v>
      </c>
      <c r="B10" s="207"/>
      <c r="C10" s="216">
        <f>'Π1. ΠΡΟΫΠ.ΣΜΟΣ ΕΡΓΟΥ'!C10:J10</f>
        <v>0</v>
      </c>
      <c r="D10" s="216"/>
      <c r="E10" s="217"/>
      <c r="J10" s="57"/>
    </row>
    <row r="11" spans="1:10" s="25" customFormat="1" ht="12.75" customHeight="1" x14ac:dyDescent="0.25">
      <c r="A11" s="203" t="s">
        <v>100</v>
      </c>
      <c r="B11" s="204"/>
      <c r="C11" s="212">
        <f>'Π1. ΠΡΟΫΠ.ΣΜΟΣ ΕΡΓΟΥ'!C11:J11</f>
        <v>0</v>
      </c>
      <c r="D11" s="212"/>
      <c r="E11" s="213"/>
      <c r="J11" s="57"/>
    </row>
    <row r="12" spans="1:10" s="25" customFormat="1" ht="17.25" customHeight="1" x14ac:dyDescent="0.25">
      <c r="A12" s="203" t="s">
        <v>94</v>
      </c>
      <c r="B12" s="204"/>
      <c r="C12" s="212">
        <f>'Π1. ΠΡΟΫΠ.ΣΜΟΣ ΕΡΓΟΥ'!C12:J12</f>
        <v>0</v>
      </c>
      <c r="D12" s="212"/>
      <c r="E12" s="213"/>
      <c r="J12" s="57"/>
    </row>
    <row r="13" spans="1:10" s="25" customFormat="1" ht="19.5" customHeight="1" x14ac:dyDescent="0.25">
      <c r="A13" s="203" t="s">
        <v>95</v>
      </c>
      <c r="B13" s="204"/>
      <c r="C13" s="212">
        <f>'Π1. ΠΡΟΫΠ.ΣΜΟΣ ΕΡΓΟΥ'!C13:J13</f>
        <v>0</v>
      </c>
      <c r="D13" s="212"/>
      <c r="E13" s="213"/>
      <c r="J13" s="57"/>
    </row>
    <row r="14" spans="1:10" s="25" customFormat="1" ht="20.25" customHeight="1" thickBot="1" x14ac:dyDescent="0.3">
      <c r="A14" s="198" t="s">
        <v>96</v>
      </c>
      <c r="B14" s="199"/>
      <c r="C14" s="214">
        <f>'Π1. ΠΡΟΫΠ.ΣΜΟΣ ΕΡΓΟΥ'!C14:J14</f>
        <v>0</v>
      </c>
      <c r="D14" s="214"/>
      <c r="E14" s="215"/>
      <c r="J14" s="57"/>
    </row>
    <row r="15" spans="1:10" ht="24" customHeight="1" x14ac:dyDescent="0.25">
      <c r="A15" s="219" t="s">
        <v>195</v>
      </c>
      <c r="B15" s="219"/>
      <c r="C15" s="219"/>
      <c r="D15" s="219"/>
      <c r="E15" s="219"/>
    </row>
    <row r="16" spans="1:10" ht="39" customHeight="1" x14ac:dyDescent="0.25">
      <c r="A16" s="18" t="s">
        <v>23</v>
      </c>
      <c r="B16" s="144" t="s">
        <v>104</v>
      </c>
      <c r="C16" s="144"/>
      <c r="D16" s="144"/>
      <c r="E16" s="144"/>
    </row>
    <row r="17" spans="1:9" ht="24" customHeight="1" x14ac:dyDescent="0.25">
      <c r="A17" s="180" t="s">
        <v>169</v>
      </c>
      <c r="B17" s="180"/>
      <c r="C17" s="180"/>
      <c r="D17" s="180"/>
      <c r="E17" s="180"/>
    </row>
    <row r="18" spans="1:9" ht="77.45" customHeight="1" x14ac:dyDescent="0.25">
      <c r="A18" s="9" t="s">
        <v>76</v>
      </c>
      <c r="B18" s="9" t="s">
        <v>77</v>
      </c>
      <c r="C18" s="20" t="s">
        <v>177</v>
      </c>
      <c r="D18" s="20" t="s">
        <v>203</v>
      </c>
      <c r="E18" s="20" t="s">
        <v>176</v>
      </c>
      <c r="H18" s="76"/>
      <c r="I18" s="76"/>
    </row>
    <row r="19" spans="1:9" x14ac:dyDescent="0.25">
      <c r="A19" s="10" t="s">
        <v>40</v>
      </c>
      <c r="B19" s="11" t="s">
        <v>41</v>
      </c>
      <c r="C19" s="70">
        <v>2.6600000000000002E-2</v>
      </c>
      <c r="D19" s="98"/>
      <c r="E19" s="56">
        <f>C19*D19</f>
        <v>0</v>
      </c>
    </row>
    <row r="20" spans="1:9" x14ac:dyDescent="0.25">
      <c r="A20" s="10" t="s">
        <v>42</v>
      </c>
      <c r="B20" s="11" t="s">
        <v>43</v>
      </c>
      <c r="C20" s="70">
        <v>0.28000000000000003</v>
      </c>
      <c r="D20" s="98"/>
      <c r="E20" s="56">
        <f t="shared" ref="E20:E36" si="0">C20*D20</f>
        <v>0</v>
      </c>
    </row>
    <row r="21" spans="1:9" x14ac:dyDescent="0.25">
      <c r="A21" s="10" t="s">
        <v>45</v>
      </c>
      <c r="B21" s="11" t="s">
        <v>46</v>
      </c>
      <c r="C21" s="70" t="s">
        <v>44</v>
      </c>
      <c r="D21" s="98"/>
      <c r="E21" s="56" t="s">
        <v>44</v>
      </c>
    </row>
    <row r="22" spans="1:9" x14ac:dyDescent="0.25">
      <c r="A22" s="10" t="s">
        <v>47</v>
      </c>
      <c r="B22" s="11" t="s">
        <v>48</v>
      </c>
      <c r="C22" s="78">
        <v>6.6699999999999995E-2</v>
      </c>
      <c r="D22" s="98"/>
      <c r="E22" s="56">
        <f t="shared" si="0"/>
        <v>0</v>
      </c>
    </row>
    <row r="23" spans="1:9" x14ac:dyDescent="0.25">
      <c r="A23" s="10" t="s">
        <v>49</v>
      </c>
      <c r="B23" s="11" t="s">
        <v>50</v>
      </c>
      <c r="C23" s="78">
        <v>0.1</v>
      </c>
      <c r="D23" s="98"/>
      <c r="E23" s="56">
        <f t="shared" si="0"/>
        <v>0</v>
      </c>
    </row>
    <row r="24" spans="1:9" x14ac:dyDescent="0.25">
      <c r="A24" s="10" t="s">
        <v>51</v>
      </c>
      <c r="B24" s="11" t="s">
        <v>52</v>
      </c>
      <c r="C24" s="78">
        <v>9.3299999999999994E-2</v>
      </c>
      <c r="D24" s="98"/>
      <c r="E24" s="56">
        <f t="shared" si="0"/>
        <v>0</v>
      </c>
    </row>
    <row r="25" spans="1:9" x14ac:dyDescent="0.25">
      <c r="A25" s="10" t="s">
        <v>53</v>
      </c>
      <c r="B25" s="11" t="s">
        <v>54</v>
      </c>
      <c r="C25" s="78">
        <v>1.67E-2</v>
      </c>
      <c r="D25" s="98"/>
      <c r="E25" s="56">
        <f t="shared" si="0"/>
        <v>0</v>
      </c>
      <c r="H25" s="77"/>
    </row>
    <row r="26" spans="1:9" x14ac:dyDescent="0.25">
      <c r="A26" s="10" t="s">
        <v>55</v>
      </c>
      <c r="B26" s="11" t="s">
        <v>56</v>
      </c>
      <c r="C26" s="78">
        <v>2.6600000000000002E-2</v>
      </c>
      <c r="D26" s="98"/>
      <c r="E26" s="56">
        <f t="shared" si="0"/>
        <v>0</v>
      </c>
    </row>
    <row r="27" spans="1:9" x14ac:dyDescent="0.25">
      <c r="A27" s="10" t="s">
        <v>57</v>
      </c>
      <c r="B27" s="11" t="s">
        <v>58</v>
      </c>
      <c r="C27" s="78">
        <v>6.7000000000000004E-2</v>
      </c>
      <c r="D27" s="98"/>
      <c r="E27" s="56">
        <f t="shared" si="0"/>
        <v>0</v>
      </c>
    </row>
    <row r="28" spans="1:9" x14ac:dyDescent="0.25">
      <c r="A28" s="10" t="s">
        <v>59</v>
      </c>
      <c r="B28" s="11" t="s">
        <v>60</v>
      </c>
      <c r="C28" s="78">
        <v>3.3300000000000003E-2</v>
      </c>
      <c r="D28" s="98"/>
      <c r="E28" s="56">
        <f t="shared" si="0"/>
        <v>0</v>
      </c>
    </row>
    <row r="29" spans="1:9" ht="30" x14ac:dyDescent="0.25">
      <c r="A29" s="10" t="s">
        <v>61</v>
      </c>
      <c r="B29" s="11" t="s">
        <v>78</v>
      </c>
      <c r="C29" s="78">
        <v>0.06</v>
      </c>
      <c r="D29" s="98"/>
      <c r="E29" s="56">
        <f t="shared" si="0"/>
        <v>0</v>
      </c>
    </row>
    <row r="30" spans="1:9" x14ac:dyDescent="0.25">
      <c r="A30" s="10" t="s">
        <v>62</v>
      </c>
      <c r="B30" s="11" t="s">
        <v>63</v>
      </c>
      <c r="C30" s="78">
        <v>0.05</v>
      </c>
      <c r="D30" s="98"/>
      <c r="E30" s="56">
        <f t="shared" si="0"/>
        <v>0</v>
      </c>
    </row>
    <row r="31" spans="1:9" x14ac:dyDescent="0.25">
      <c r="A31" s="10" t="s">
        <v>64</v>
      </c>
      <c r="B31" s="11" t="s">
        <v>65</v>
      </c>
      <c r="C31" s="78">
        <v>0.01</v>
      </c>
      <c r="D31" s="98"/>
      <c r="E31" s="56">
        <f t="shared" si="0"/>
        <v>0</v>
      </c>
    </row>
    <row r="32" spans="1:9" x14ac:dyDescent="0.25">
      <c r="A32" s="10" t="s">
        <v>66</v>
      </c>
      <c r="B32" s="11" t="s">
        <v>67</v>
      </c>
      <c r="C32" s="78">
        <v>2.6600000000000002E-2</v>
      </c>
      <c r="D32" s="98"/>
      <c r="E32" s="56">
        <f t="shared" si="0"/>
        <v>0</v>
      </c>
    </row>
    <row r="33" spans="1:7" x14ac:dyDescent="0.25">
      <c r="A33" s="10" t="s">
        <v>68</v>
      </c>
      <c r="B33" s="11" t="s">
        <v>69</v>
      </c>
      <c r="C33" s="78">
        <v>2.6600000000000002E-2</v>
      </c>
      <c r="D33" s="98"/>
      <c r="E33" s="56">
        <f t="shared" si="0"/>
        <v>0</v>
      </c>
    </row>
    <row r="34" spans="1:7" x14ac:dyDescent="0.25">
      <c r="A34" s="10" t="s">
        <v>70</v>
      </c>
      <c r="B34" s="11" t="s">
        <v>71</v>
      </c>
      <c r="C34" s="78">
        <v>4.6699999999999998E-2</v>
      </c>
      <c r="D34" s="98"/>
      <c r="E34" s="56">
        <f t="shared" si="0"/>
        <v>0</v>
      </c>
    </row>
    <row r="35" spans="1:7" x14ac:dyDescent="0.25">
      <c r="A35" s="10" t="s">
        <v>72</v>
      </c>
      <c r="B35" s="11" t="s">
        <v>73</v>
      </c>
      <c r="C35" s="78">
        <v>5.33E-2</v>
      </c>
      <c r="D35" s="98"/>
      <c r="E35" s="56">
        <f t="shared" si="0"/>
        <v>0</v>
      </c>
    </row>
    <row r="36" spans="1:7" x14ac:dyDescent="0.25">
      <c r="A36" s="10" t="s">
        <v>74</v>
      </c>
      <c r="B36" s="11" t="s">
        <v>75</v>
      </c>
      <c r="C36" s="70">
        <v>1.66E-2</v>
      </c>
      <c r="D36" s="98"/>
      <c r="E36" s="56">
        <f t="shared" si="0"/>
        <v>0</v>
      </c>
    </row>
    <row r="37" spans="1:7" x14ac:dyDescent="0.25">
      <c r="A37" s="13"/>
      <c r="B37" s="14" t="s">
        <v>178</v>
      </c>
      <c r="C37" s="16">
        <f>SUM(C19:C36)</f>
        <v>0.99999999999999989</v>
      </c>
      <c r="D37" s="50"/>
      <c r="E37" s="100">
        <f>SUM(E19:E36)</f>
        <v>0</v>
      </c>
    </row>
    <row r="38" spans="1:7" x14ac:dyDescent="0.25">
      <c r="A38" s="180" t="s">
        <v>170</v>
      </c>
      <c r="B38" s="180"/>
      <c r="C38" s="180"/>
      <c r="D38" s="180"/>
      <c r="E38" s="180"/>
    </row>
    <row r="39" spans="1:7" ht="153" x14ac:dyDescent="0.25">
      <c r="A39" s="9" t="s">
        <v>76</v>
      </c>
      <c r="B39" s="9" t="s">
        <v>77</v>
      </c>
      <c r="C39" s="20" t="s">
        <v>177</v>
      </c>
      <c r="D39" s="20" t="s">
        <v>229</v>
      </c>
      <c r="E39" s="20" t="s">
        <v>176</v>
      </c>
    </row>
    <row r="40" spans="1:7" x14ac:dyDescent="0.25">
      <c r="A40" s="10" t="s">
        <v>40</v>
      </c>
      <c r="B40" s="11" t="s">
        <v>41</v>
      </c>
      <c r="C40" s="70">
        <v>2.87E-2</v>
      </c>
      <c r="D40" s="98"/>
      <c r="E40" s="56">
        <f>C40*D40</f>
        <v>0</v>
      </c>
      <c r="G40" s="57"/>
    </row>
    <row r="41" spans="1:7" x14ac:dyDescent="0.25">
      <c r="A41" s="10" t="s">
        <v>42</v>
      </c>
      <c r="B41" s="11" t="s">
        <v>43</v>
      </c>
      <c r="C41" s="70"/>
      <c r="D41" s="98"/>
      <c r="E41" s="56">
        <f t="shared" ref="E41" si="1">C41*D41</f>
        <v>0</v>
      </c>
      <c r="G41" s="57"/>
    </row>
    <row r="42" spans="1:7" x14ac:dyDescent="0.25">
      <c r="A42" s="10" t="s">
        <v>45</v>
      </c>
      <c r="B42" s="11" t="s">
        <v>46</v>
      </c>
      <c r="C42" s="70">
        <v>0.22579999999999997</v>
      </c>
      <c r="D42" s="98"/>
      <c r="E42" s="56" t="s">
        <v>44</v>
      </c>
      <c r="G42" s="57"/>
    </row>
    <row r="43" spans="1:7" x14ac:dyDescent="0.25">
      <c r="A43" s="10" t="s">
        <v>47</v>
      </c>
      <c r="B43" s="11" t="s">
        <v>48</v>
      </c>
      <c r="C43" s="70">
        <v>7.17E-2</v>
      </c>
      <c r="D43" s="98"/>
      <c r="E43" s="56">
        <f t="shared" ref="E43:E57" si="2">C43*D43</f>
        <v>0</v>
      </c>
      <c r="G43" s="57"/>
    </row>
    <row r="44" spans="1:7" x14ac:dyDescent="0.25">
      <c r="A44" s="10" t="s">
        <v>49</v>
      </c>
      <c r="B44" s="11" t="s">
        <v>50</v>
      </c>
      <c r="C44" s="70">
        <v>0.1075</v>
      </c>
      <c r="D44" s="98"/>
      <c r="E44" s="56">
        <f t="shared" si="2"/>
        <v>0</v>
      </c>
      <c r="G44" s="57"/>
    </row>
    <row r="45" spans="1:7" x14ac:dyDescent="0.25">
      <c r="A45" s="10" t="s">
        <v>51</v>
      </c>
      <c r="B45" s="11" t="s">
        <v>52</v>
      </c>
      <c r="C45" s="70">
        <v>0.10039999999999999</v>
      </c>
      <c r="D45" s="98"/>
      <c r="E45" s="56">
        <f t="shared" si="2"/>
        <v>0</v>
      </c>
      <c r="G45" s="57"/>
    </row>
    <row r="46" spans="1:7" x14ac:dyDescent="0.25">
      <c r="A46" s="10" t="s">
        <v>53</v>
      </c>
      <c r="B46" s="11" t="s">
        <v>54</v>
      </c>
      <c r="C46" s="70">
        <v>1.7899999999999999E-2</v>
      </c>
      <c r="D46" s="98"/>
      <c r="E46" s="56">
        <f t="shared" si="2"/>
        <v>0</v>
      </c>
      <c r="G46" s="57"/>
    </row>
    <row r="47" spans="1:7" x14ac:dyDescent="0.25">
      <c r="A47" s="10" t="s">
        <v>55</v>
      </c>
      <c r="B47" s="11" t="s">
        <v>56</v>
      </c>
      <c r="C47" s="70">
        <v>2.87E-2</v>
      </c>
      <c r="D47" s="98"/>
      <c r="E47" s="56">
        <f t="shared" si="2"/>
        <v>0</v>
      </c>
      <c r="G47" s="57"/>
    </row>
    <row r="48" spans="1:7" x14ac:dyDescent="0.25">
      <c r="A48" s="10" t="s">
        <v>57</v>
      </c>
      <c r="B48" s="11" t="s">
        <v>58</v>
      </c>
      <c r="C48" s="70">
        <v>7.17E-2</v>
      </c>
      <c r="D48" s="98"/>
      <c r="E48" s="56">
        <f t="shared" si="2"/>
        <v>0</v>
      </c>
      <c r="G48" s="57"/>
    </row>
    <row r="49" spans="1:7" x14ac:dyDescent="0.25">
      <c r="A49" s="10" t="s">
        <v>59</v>
      </c>
      <c r="B49" s="11" t="s">
        <v>60</v>
      </c>
      <c r="C49" s="70">
        <v>3.5799999999999998E-2</v>
      </c>
      <c r="D49" s="98"/>
      <c r="E49" s="56">
        <f t="shared" si="2"/>
        <v>0</v>
      </c>
      <c r="G49" s="57"/>
    </row>
    <row r="50" spans="1:7" ht="30" x14ac:dyDescent="0.25">
      <c r="A50" s="10" t="s">
        <v>61</v>
      </c>
      <c r="B50" s="11" t="s">
        <v>78</v>
      </c>
      <c r="C50" s="70">
        <v>6.4500000000000002E-2</v>
      </c>
      <c r="D50" s="98"/>
      <c r="E50" s="56">
        <f t="shared" si="2"/>
        <v>0</v>
      </c>
      <c r="G50" s="57"/>
    </row>
    <row r="51" spans="1:7" x14ac:dyDescent="0.25">
      <c r="A51" s="10" t="s">
        <v>62</v>
      </c>
      <c r="B51" s="11" t="s">
        <v>63</v>
      </c>
      <c r="C51" s="70">
        <v>5.3800000000000001E-2</v>
      </c>
      <c r="D51" s="98"/>
      <c r="E51" s="56">
        <f t="shared" si="2"/>
        <v>0</v>
      </c>
      <c r="G51" s="57"/>
    </row>
    <row r="52" spans="1:7" x14ac:dyDescent="0.25">
      <c r="A52" s="10" t="s">
        <v>64</v>
      </c>
      <c r="B52" s="11" t="s">
        <v>65</v>
      </c>
      <c r="C52" s="70">
        <v>1.0700000000000001E-2</v>
      </c>
      <c r="D52" s="98"/>
      <c r="E52" s="56">
        <f t="shared" si="2"/>
        <v>0</v>
      </c>
      <c r="G52" s="57"/>
    </row>
    <row r="53" spans="1:7" x14ac:dyDescent="0.25">
      <c r="A53" s="10" t="s">
        <v>66</v>
      </c>
      <c r="B53" s="11" t="s">
        <v>67</v>
      </c>
      <c r="C53" s="70">
        <v>2.87E-2</v>
      </c>
      <c r="D53" s="98"/>
      <c r="E53" s="56">
        <f t="shared" si="2"/>
        <v>0</v>
      </c>
      <c r="G53" s="57"/>
    </row>
    <row r="54" spans="1:7" x14ac:dyDescent="0.25">
      <c r="A54" s="10" t="s">
        <v>68</v>
      </c>
      <c r="B54" s="11" t="s">
        <v>69</v>
      </c>
      <c r="C54" s="70">
        <v>2.87E-2</v>
      </c>
      <c r="D54" s="98"/>
      <c r="E54" s="56">
        <f t="shared" si="2"/>
        <v>0</v>
      </c>
      <c r="G54" s="57"/>
    </row>
    <row r="55" spans="1:7" x14ac:dyDescent="0.25">
      <c r="A55" s="10" t="s">
        <v>70</v>
      </c>
      <c r="B55" s="11" t="s">
        <v>71</v>
      </c>
      <c r="C55" s="70">
        <v>5.0199999999999995E-2</v>
      </c>
      <c r="D55" s="98"/>
      <c r="E55" s="56">
        <f t="shared" si="2"/>
        <v>0</v>
      </c>
      <c r="G55" s="57"/>
    </row>
    <row r="56" spans="1:7" x14ac:dyDescent="0.25">
      <c r="A56" s="10" t="s">
        <v>72</v>
      </c>
      <c r="B56" s="11" t="s">
        <v>73</v>
      </c>
      <c r="C56" s="70">
        <v>5.7300000000000004E-2</v>
      </c>
      <c r="D56" s="98"/>
      <c r="E56" s="56">
        <f t="shared" si="2"/>
        <v>0</v>
      </c>
      <c r="G56" s="57"/>
    </row>
    <row r="57" spans="1:7" x14ac:dyDescent="0.25">
      <c r="A57" s="10" t="s">
        <v>74</v>
      </c>
      <c r="B57" s="11" t="s">
        <v>75</v>
      </c>
      <c r="C57" s="70">
        <v>1.7899999999999999E-2</v>
      </c>
      <c r="D57" s="98"/>
      <c r="E57" s="56">
        <f t="shared" si="2"/>
        <v>0</v>
      </c>
      <c r="G57" s="57"/>
    </row>
    <row r="58" spans="1:7" x14ac:dyDescent="0.25">
      <c r="A58" s="13"/>
      <c r="B58" s="14" t="s">
        <v>178</v>
      </c>
      <c r="C58" s="71">
        <f>SUM(C40:C57)</f>
        <v>0.99999999999999989</v>
      </c>
      <c r="D58" s="72"/>
      <c r="E58" s="99">
        <f>SUM(E40:E57)</f>
        <v>0</v>
      </c>
    </row>
    <row r="59" spans="1:7" ht="61.9" customHeight="1" x14ac:dyDescent="0.25">
      <c r="A59" s="17" t="s">
        <v>179</v>
      </c>
      <c r="B59" s="218" t="s">
        <v>204</v>
      </c>
      <c r="C59" s="218"/>
      <c r="D59" s="218"/>
      <c r="E59" s="218"/>
    </row>
    <row r="61" spans="1:7" x14ac:dyDescent="0.25">
      <c r="B61" s="17" t="s">
        <v>228</v>
      </c>
    </row>
  </sheetData>
  <sheetProtection selectLockedCells="1"/>
  <mergeCells count="20">
    <mergeCell ref="B59:E59"/>
    <mergeCell ref="A38:E38"/>
    <mergeCell ref="A17:E17"/>
    <mergeCell ref="B16:E16"/>
    <mergeCell ref="A15:E15"/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zoomScaleNormal="100" workbookViewId="0">
      <selection activeCell="M19" sqref="M19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81" t="s">
        <v>97</v>
      </c>
      <c r="B5" s="181"/>
      <c r="C5" s="181"/>
      <c r="D5" s="181"/>
      <c r="E5" s="181"/>
      <c r="F5" s="181"/>
      <c r="G5" s="181"/>
      <c r="H5" s="181"/>
    </row>
    <row r="6" spans="1:8" s="24" customFormat="1" ht="50.25" customHeight="1" x14ac:dyDescent="0.25">
      <c r="A6" s="182" t="s">
        <v>217</v>
      </c>
      <c r="B6" s="181"/>
      <c r="C6" s="181"/>
      <c r="D6" s="181"/>
      <c r="E6" s="181"/>
      <c r="F6" s="181"/>
      <c r="G6" s="181"/>
      <c r="H6" s="181"/>
    </row>
    <row r="7" spans="1:8" s="24" customFormat="1" ht="27.75" customHeight="1" x14ac:dyDescent="0.25">
      <c r="A7" s="183" t="s">
        <v>227</v>
      </c>
      <c r="B7" s="221"/>
      <c r="C7" s="221"/>
      <c r="D7" s="221"/>
      <c r="E7" s="221"/>
      <c r="F7" s="221"/>
      <c r="G7" s="221"/>
      <c r="H7" s="221"/>
    </row>
    <row r="8" spans="1:8" s="24" customFormat="1" ht="27" customHeight="1" x14ac:dyDescent="0.25">
      <c r="A8" s="183" t="s">
        <v>223</v>
      </c>
      <c r="B8" s="221"/>
      <c r="C8" s="221"/>
      <c r="D8" s="221"/>
      <c r="E8" s="221"/>
      <c r="F8" s="221"/>
      <c r="G8" s="221"/>
      <c r="H8" s="221"/>
    </row>
    <row r="9" spans="1:8" s="25" customFormat="1" ht="13.5" thickBot="1" x14ac:dyDescent="0.3">
      <c r="A9" s="205"/>
      <c r="B9" s="205"/>
      <c r="C9" s="205"/>
      <c r="D9" s="205"/>
      <c r="E9" s="205"/>
      <c r="F9" s="205"/>
      <c r="G9" s="205"/>
      <c r="H9" s="205"/>
    </row>
    <row r="10" spans="1:8" s="25" customFormat="1" ht="15" customHeight="1" x14ac:dyDescent="0.25">
      <c r="A10" s="206" t="s">
        <v>99</v>
      </c>
      <c r="B10" s="207"/>
      <c r="C10" s="216">
        <f>'Π1. ΠΡΟΫΠ.ΣΜΟΣ ΕΡΓΟΥ'!C10:J10</f>
        <v>0</v>
      </c>
      <c r="D10" s="216"/>
      <c r="E10" s="216"/>
      <c r="F10" s="216"/>
      <c r="G10" s="216"/>
      <c r="H10" s="217"/>
    </row>
    <row r="11" spans="1:8" s="25" customFormat="1" ht="12.75" customHeight="1" x14ac:dyDescent="0.25">
      <c r="A11" s="220" t="s">
        <v>100</v>
      </c>
      <c r="B11" s="209"/>
      <c r="C11" s="212">
        <f>'Π1. ΠΡΟΫΠ.ΣΜΟΣ ΕΡΓΟΥ'!C11:J11</f>
        <v>0</v>
      </c>
      <c r="D11" s="212"/>
      <c r="E11" s="212"/>
      <c r="F11" s="212"/>
      <c r="G11" s="212"/>
      <c r="H11" s="213"/>
    </row>
    <row r="12" spans="1:8" s="25" customFormat="1" ht="17.25" customHeight="1" x14ac:dyDescent="0.25">
      <c r="A12" s="203" t="s">
        <v>94</v>
      </c>
      <c r="B12" s="204"/>
      <c r="C12" s="212">
        <f>'Π1. ΠΡΟΫΠ.ΣΜΟΣ ΕΡΓΟΥ'!C12:J12</f>
        <v>0</v>
      </c>
      <c r="D12" s="212"/>
      <c r="E12" s="212"/>
      <c r="F12" s="212"/>
      <c r="G12" s="212"/>
      <c r="H12" s="213"/>
    </row>
    <row r="13" spans="1:8" s="25" customFormat="1" ht="19.5" customHeight="1" x14ac:dyDescent="0.25">
      <c r="A13" s="203" t="s">
        <v>95</v>
      </c>
      <c r="B13" s="204"/>
      <c r="C13" s="212">
        <f>'Π1. ΠΡΟΫΠ.ΣΜΟΣ ΕΡΓΟΥ'!C13:J13</f>
        <v>0</v>
      </c>
      <c r="D13" s="212"/>
      <c r="E13" s="212"/>
      <c r="F13" s="212"/>
      <c r="G13" s="212"/>
      <c r="H13" s="213"/>
    </row>
    <row r="14" spans="1:8" s="25" customFormat="1" ht="20.25" customHeight="1" thickBot="1" x14ac:dyDescent="0.3">
      <c r="A14" s="198" t="s">
        <v>96</v>
      </c>
      <c r="B14" s="199"/>
      <c r="C14" s="214">
        <f>'Π1. ΠΡΟΫΠ.ΣΜΟΣ ΕΡΓΟΥ'!C14:J14</f>
        <v>0</v>
      </c>
      <c r="D14" s="214"/>
      <c r="E14" s="214"/>
      <c r="F14" s="214"/>
      <c r="G14" s="214"/>
      <c r="H14" s="215"/>
    </row>
    <row r="15" spans="1:8" ht="28.15" customHeight="1" x14ac:dyDescent="0.25">
      <c r="A15" s="227" t="s">
        <v>197</v>
      </c>
      <c r="B15" s="228"/>
      <c r="C15" s="228"/>
      <c r="D15" s="228"/>
      <c r="E15" s="228"/>
      <c r="F15" s="228"/>
      <c r="G15" s="228"/>
      <c r="H15" s="228"/>
    </row>
    <row r="16" spans="1:8" ht="60" x14ac:dyDescent="0.25">
      <c r="A16" s="9" t="s">
        <v>76</v>
      </c>
      <c r="B16" s="9" t="s">
        <v>160</v>
      </c>
      <c r="C16" s="9" t="s">
        <v>101</v>
      </c>
      <c r="D16" s="9" t="s">
        <v>126</v>
      </c>
      <c r="E16" s="9" t="s">
        <v>102</v>
      </c>
      <c r="F16" s="34" t="s">
        <v>127</v>
      </c>
      <c r="G16" s="9" t="s">
        <v>103</v>
      </c>
      <c r="H16" s="9" t="s">
        <v>133</v>
      </c>
    </row>
    <row r="17" spans="1:8" ht="23.45" customHeight="1" x14ac:dyDescent="0.25">
      <c r="A17" s="42">
        <v>1</v>
      </c>
      <c r="B17" s="11" t="s">
        <v>142</v>
      </c>
      <c r="C17" s="106" t="s">
        <v>150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x14ac:dyDescent="0.25">
      <c r="A18" s="10">
        <v>2</v>
      </c>
      <c r="B18" s="11" t="s">
        <v>143</v>
      </c>
      <c r="C18" s="106" t="s">
        <v>131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x14ac:dyDescent="0.25">
      <c r="A19" s="10">
        <v>3</v>
      </c>
      <c r="B19" s="11" t="s">
        <v>144</v>
      </c>
      <c r="C19" s="106" t="s">
        <v>131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145</v>
      </c>
      <c r="C20" s="106" t="s">
        <v>131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x14ac:dyDescent="0.25">
      <c r="A21" s="42">
        <v>5</v>
      </c>
      <c r="B21" s="11" t="s">
        <v>146</v>
      </c>
      <c r="C21" s="106" t="s">
        <v>131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x14ac:dyDescent="0.25">
      <c r="A22" s="10">
        <v>6</v>
      </c>
      <c r="B22" s="11" t="s">
        <v>147</v>
      </c>
      <c r="C22" s="106" t="s">
        <v>131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x14ac:dyDescent="0.25">
      <c r="A23" s="10">
        <v>7</v>
      </c>
      <c r="B23" s="11" t="s">
        <v>148</v>
      </c>
      <c r="C23" s="107" t="s">
        <v>151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161</v>
      </c>
      <c r="C24" s="107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ht="22.5" customHeight="1" x14ac:dyDescent="0.25">
      <c r="A25" s="42">
        <v>9</v>
      </c>
      <c r="B25" s="11" t="s">
        <v>149</v>
      </c>
      <c r="C25" s="107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ht="21.75" customHeight="1" x14ac:dyDescent="0.25">
      <c r="A26" s="10">
        <v>10</v>
      </c>
      <c r="B26" s="11" t="s">
        <v>149</v>
      </c>
      <c r="C26" s="107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ht="22.5" customHeight="1" x14ac:dyDescent="0.25">
      <c r="A27" s="10">
        <v>11</v>
      </c>
      <c r="B27" s="11" t="s">
        <v>149</v>
      </c>
      <c r="C27" s="107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133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68" t="s">
        <v>164</v>
      </c>
      <c r="C30" s="65">
        <f>F28</f>
        <v>0</v>
      </c>
      <c r="D30" s="223"/>
      <c r="E30" s="224"/>
      <c r="F30" s="224"/>
      <c r="G30" s="224"/>
      <c r="H30" s="224"/>
    </row>
    <row r="31" spans="1:8" ht="21" customHeight="1" x14ac:dyDescent="0.25">
      <c r="B31" s="64" t="s">
        <v>141</v>
      </c>
      <c r="C31" s="66"/>
      <c r="D31" s="225"/>
      <c r="E31" s="226"/>
      <c r="F31" s="226"/>
      <c r="G31" s="226"/>
      <c r="H31" s="226"/>
    </row>
    <row r="32" spans="1:8" ht="58.5" customHeight="1" x14ac:dyDescent="0.25">
      <c r="B32" s="64" t="s">
        <v>163</v>
      </c>
      <c r="C32" s="67" t="e">
        <f>C30/C31</f>
        <v>#DIV/0!</v>
      </c>
      <c r="D32" s="222" t="s">
        <v>225</v>
      </c>
      <c r="E32" s="222"/>
      <c r="F32" s="222"/>
      <c r="G32" s="222"/>
      <c r="H32" s="222"/>
    </row>
    <row r="34" spans="2:2" ht="23.45" customHeight="1" x14ac:dyDescent="0.25">
      <c r="B34" s="63" t="s">
        <v>158</v>
      </c>
    </row>
    <row r="35" spans="2:2" ht="21.6" customHeight="1" x14ac:dyDescent="0.25">
      <c r="B35" s="55" t="s">
        <v>156</v>
      </c>
    </row>
    <row r="36" spans="2:2" ht="27" customHeight="1" x14ac:dyDescent="0.25">
      <c r="B36" s="55" t="s">
        <v>157</v>
      </c>
    </row>
  </sheetData>
  <mergeCells count="19">
    <mergeCell ref="D32:H32"/>
    <mergeCell ref="D30:H30"/>
    <mergeCell ref="D31:H31"/>
    <mergeCell ref="A15:H15"/>
    <mergeCell ref="A13:B13"/>
    <mergeCell ref="A14:B14"/>
    <mergeCell ref="C14:H14"/>
    <mergeCell ref="A5:H5"/>
    <mergeCell ref="A6:H6"/>
    <mergeCell ref="A7:H7"/>
    <mergeCell ref="A8:H8"/>
    <mergeCell ref="A9:H9"/>
    <mergeCell ref="A12:B12"/>
    <mergeCell ref="C12:H12"/>
    <mergeCell ref="C13:H13"/>
    <mergeCell ref="C10:H10"/>
    <mergeCell ref="C11:H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zoomScaleNormal="100" workbookViewId="0">
      <selection activeCell="C30" sqref="C30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81" t="s">
        <v>97</v>
      </c>
      <c r="B5" s="181"/>
      <c r="C5" s="181"/>
      <c r="D5" s="181"/>
      <c r="E5" s="181"/>
      <c r="F5" s="181"/>
      <c r="G5" s="181"/>
      <c r="H5" s="181"/>
      <c r="I5" s="181"/>
    </row>
    <row r="6" spans="1:9" s="24" customFormat="1" ht="50.25" customHeight="1" x14ac:dyDescent="0.25">
      <c r="A6" s="182" t="s">
        <v>98</v>
      </c>
      <c r="B6" s="182"/>
      <c r="C6" s="182"/>
      <c r="D6" s="182"/>
      <c r="E6" s="182"/>
      <c r="F6" s="182"/>
      <c r="G6" s="182"/>
      <c r="H6" s="182"/>
      <c r="I6" s="182"/>
    </row>
    <row r="7" spans="1:9" s="24" customFormat="1" ht="27.75" customHeight="1" x14ac:dyDescent="0.25">
      <c r="A7" s="183" t="s">
        <v>222</v>
      </c>
      <c r="B7" s="183"/>
      <c r="C7" s="183"/>
      <c r="D7" s="183"/>
      <c r="E7" s="183"/>
      <c r="F7" s="183"/>
      <c r="G7" s="183"/>
      <c r="H7" s="183"/>
      <c r="I7" s="183"/>
    </row>
    <row r="8" spans="1:9" s="24" customFormat="1" ht="27" customHeight="1" x14ac:dyDescent="0.25">
      <c r="A8" s="183" t="s">
        <v>223</v>
      </c>
      <c r="B8" s="183"/>
      <c r="C8" s="183"/>
      <c r="D8" s="183"/>
      <c r="E8" s="183"/>
      <c r="F8" s="183"/>
      <c r="G8" s="183"/>
      <c r="H8" s="183"/>
      <c r="I8" s="183"/>
    </row>
    <row r="9" spans="1:9" s="25" customFormat="1" ht="13.5" thickBot="1" x14ac:dyDescent="0.3">
      <c r="A9" s="205"/>
      <c r="B9" s="205"/>
      <c r="C9" s="205"/>
      <c r="D9" s="205"/>
      <c r="E9" s="205"/>
      <c r="F9" s="205"/>
      <c r="G9" s="205"/>
      <c r="H9" s="205"/>
    </row>
    <row r="10" spans="1:9" s="25" customFormat="1" ht="15" customHeight="1" x14ac:dyDescent="0.25">
      <c r="A10" s="206" t="s">
        <v>99</v>
      </c>
      <c r="B10" s="207"/>
      <c r="C10" s="233"/>
      <c r="D10" s="233"/>
      <c r="E10" s="233"/>
      <c r="F10" s="233"/>
      <c r="G10" s="233"/>
      <c r="H10" s="233"/>
      <c r="I10" s="234"/>
    </row>
    <row r="11" spans="1:9" s="25" customFormat="1" ht="12.75" customHeight="1" x14ac:dyDescent="0.25">
      <c r="A11" s="220" t="s">
        <v>100</v>
      </c>
      <c r="B11" s="209"/>
      <c r="C11" s="235"/>
      <c r="D11" s="235"/>
      <c r="E11" s="235"/>
      <c r="F11" s="235"/>
      <c r="G11" s="235"/>
      <c r="H11" s="235"/>
      <c r="I11" s="236"/>
    </row>
    <row r="12" spans="1:9" s="25" customFormat="1" ht="17.25" customHeight="1" x14ac:dyDescent="0.25">
      <c r="A12" s="220" t="s">
        <v>94</v>
      </c>
      <c r="B12" s="209"/>
      <c r="C12" s="235"/>
      <c r="D12" s="235"/>
      <c r="E12" s="235"/>
      <c r="F12" s="235"/>
      <c r="G12" s="235"/>
      <c r="H12" s="235"/>
      <c r="I12" s="236"/>
    </row>
    <row r="13" spans="1:9" s="25" customFormat="1" ht="19.5" customHeight="1" x14ac:dyDescent="0.25">
      <c r="A13" s="220" t="s">
        <v>95</v>
      </c>
      <c r="B13" s="209"/>
      <c r="C13" s="235"/>
      <c r="D13" s="235"/>
      <c r="E13" s="235"/>
      <c r="F13" s="235"/>
      <c r="G13" s="235"/>
      <c r="H13" s="235"/>
      <c r="I13" s="236"/>
    </row>
    <row r="14" spans="1:9" s="25" customFormat="1" ht="20.25" customHeight="1" thickBot="1" x14ac:dyDescent="0.3">
      <c r="A14" s="229" t="s">
        <v>96</v>
      </c>
      <c r="B14" s="201"/>
      <c r="C14" s="231"/>
      <c r="D14" s="231"/>
      <c r="E14" s="231"/>
      <c r="F14" s="231"/>
      <c r="G14" s="231"/>
      <c r="H14" s="231"/>
      <c r="I14" s="232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200" t="s">
        <v>198</v>
      </c>
      <c r="B16" s="200"/>
      <c r="C16" s="200"/>
      <c r="D16" s="200"/>
      <c r="E16" s="200"/>
      <c r="F16" s="200"/>
      <c r="G16" s="200"/>
      <c r="H16" s="200"/>
      <c r="I16" s="200"/>
    </row>
    <row r="17" spans="1:12" ht="33" customHeight="1" x14ac:dyDescent="0.25">
      <c r="A17" s="9" t="s">
        <v>76</v>
      </c>
      <c r="B17" s="9" t="s">
        <v>201</v>
      </c>
      <c r="C17" s="9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199</v>
      </c>
    </row>
    <row r="18" spans="1:12" ht="21" customHeight="1" x14ac:dyDescent="0.25">
      <c r="A18" s="69" t="s">
        <v>30</v>
      </c>
      <c r="B18" s="88" t="s">
        <v>15</v>
      </c>
      <c r="C18" s="88"/>
      <c r="D18" s="88"/>
      <c r="E18" s="88"/>
      <c r="F18" s="89">
        <f>SUM(F19:F24)</f>
        <v>0</v>
      </c>
      <c r="G18" s="89">
        <f t="shared" ref="G18:I18" si="0">SUM(G19:G24)</f>
        <v>0</v>
      </c>
      <c r="H18" s="89">
        <f t="shared" si="0"/>
        <v>0</v>
      </c>
      <c r="I18" s="89">
        <f t="shared" si="0"/>
        <v>0</v>
      </c>
      <c r="L18" s="26"/>
    </row>
    <row r="19" spans="1:12" ht="22.5" customHeight="1" x14ac:dyDescent="0.25">
      <c r="A19" s="10">
        <v>1</v>
      </c>
      <c r="B19" s="11" t="s">
        <v>107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108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109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110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111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69" t="s">
        <v>28</v>
      </c>
      <c r="B25" s="88" t="s">
        <v>17</v>
      </c>
      <c r="C25" s="88"/>
      <c r="D25" s="88"/>
      <c r="E25" s="88"/>
      <c r="F25" s="89">
        <f>D25*E25</f>
        <v>0</v>
      </c>
      <c r="G25" s="89">
        <f>F25*0.24</f>
        <v>0</v>
      </c>
      <c r="H25" s="89">
        <f>F25+G25</f>
        <v>0</v>
      </c>
      <c r="I25" s="89">
        <f>G25+H25</f>
        <v>0</v>
      </c>
      <c r="L25" s="26"/>
    </row>
    <row r="26" spans="1:12" ht="35.25" customHeight="1" x14ac:dyDescent="0.25">
      <c r="A26" s="13"/>
      <c r="B26" s="14" t="s">
        <v>105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0" t="s">
        <v>179</v>
      </c>
      <c r="B27" s="230" t="s">
        <v>202</v>
      </c>
      <c r="C27" s="230"/>
      <c r="D27" s="230"/>
    </row>
    <row r="28" spans="1:12" ht="22.5" customHeight="1" x14ac:dyDescent="0.25"/>
    <row r="29" spans="1:12" x14ac:dyDescent="0.25">
      <c r="A29" s="197"/>
      <c r="B29" s="197"/>
      <c r="C29" s="19"/>
      <c r="D29" s="19"/>
      <c r="E29" s="19"/>
      <c r="F29" s="19"/>
      <c r="G29" s="19"/>
    </row>
    <row r="30" spans="1:12" x14ac:dyDescent="0.25">
      <c r="A30" s="197"/>
      <c r="B30" s="197"/>
      <c r="C30" s="19"/>
      <c r="D30" s="19"/>
      <c r="E30" s="19"/>
      <c r="F30" s="19"/>
      <c r="G30" s="19"/>
    </row>
    <row r="31" spans="1:12" x14ac:dyDescent="0.25">
      <c r="A31" s="197"/>
      <c r="B31" s="197"/>
      <c r="C31" s="19"/>
      <c r="D31" s="19"/>
      <c r="E31" s="19"/>
      <c r="F31" s="19"/>
      <c r="G31" s="19"/>
    </row>
  </sheetData>
  <mergeCells count="20"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  <mergeCell ref="A31:B31"/>
    <mergeCell ref="A14:B14"/>
    <mergeCell ref="A16:I16"/>
    <mergeCell ref="B27:D27"/>
    <mergeCell ref="C14:I1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zoomScaleNormal="100" workbookViewId="0">
      <selection activeCell="T28" sqref="T28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81" t="s">
        <v>97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s="24" customFormat="1" ht="33.75" customHeight="1" x14ac:dyDescent="0.25">
      <c r="A6" s="241" t="s">
        <v>98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s="24" customFormat="1" ht="27.75" customHeight="1" x14ac:dyDescent="0.25">
      <c r="A7" s="183" t="s">
        <v>222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1:12" s="24" customFormat="1" ht="27" customHeight="1" x14ac:dyDescent="0.25">
      <c r="A8" s="183" t="s">
        <v>223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</row>
    <row r="9" spans="1:12" s="24" customFormat="1" ht="12.75" customHeight="1" thickBot="1" x14ac:dyDescent="0.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s="25" customFormat="1" ht="15" customHeight="1" x14ac:dyDescent="0.25">
      <c r="A10" s="242" t="s">
        <v>99</v>
      </c>
      <c r="B10" s="243"/>
      <c r="C10" s="243"/>
      <c r="D10" s="216">
        <f>'Π1. ΠΡΟΫΠ.ΣΜΟΣ ΕΡΓΟΥ'!C10:J10</f>
        <v>0</v>
      </c>
      <c r="E10" s="216"/>
      <c r="F10" s="216"/>
      <c r="G10" s="216"/>
      <c r="H10" s="216"/>
      <c r="I10" s="216"/>
      <c r="J10" s="216"/>
      <c r="K10" s="216"/>
      <c r="L10" s="217"/>
    </row>
    <row r="11" spans="1:12" s="25" customFormat="1" ht="12.75" customHeight="1" x14ac:dyDescent="0.25">
      <c r="A11" s="239" t="s">
        <v>100</v>
      </c>
      <c r="B11" s="240"/>
      <c r="C11" s="240"/>
      <c r="D11" s="212">
        <f>'Π1. ΠΡΟΫΠ.ΣΜΟΣ ΕΡΓΟΥ'!C11:J11</f>
        <v>0</v>
      </c>
      <c r="E11" s="212"/>
      <c r="F11" s="212"/>
      <c r="G11" s="212"/>
      <c r="H11" s="212"/>
      <c r="I11" s="212"/>
      <c r="J11" s="212"/>
      <c r="K11" s="212"/>
      <c r="L11" s="213"/>
    </row>
    <row r="12" spans="1:12" s="25" customFormat="1" ht="17.25" customHeight="1" x14ac:dyDescent="0.25">
      <c r="A12" s="239" t="s">
        <v>94</v>
      </c>
      <c r="B12" s="240"/>
      <c r="C12" s="240"/>
      <c r="D12" s="212">
        <f>'Π1. ΠΡΟΫΠ.ΣΜΟΣ ΕΡΓΟΥ'!C12:J12</f>
        <v>0</v>
      </c>
      <c r="E12" s="212"/>
      <c r="F12" s="212"/>
      <c r="G12" s="212"/>
      <c r="H12" s="212"/>
      <c r="I12" s="212"/>
      <c r="J12" s="212"/>
      <c r="K12" s="212"/>
      <c r="L12" s="213"/>
    </row>
    <row r="13" spans="1:12" s="25" customFormat="1" ht="19.5" customHeight="1" x14ac:dyDescent="0.25">
      <c r="A13" s="239" t="s">
        <v>95</v>
      </c>
      <c r="B13" s="240"/>
      <c r="C13" s="240"/>
      <c r="D13" s="212">
        <f>'Π1. ΠΡΟΫΠ.ΣΜΟΣ ΕΡΓΟΥ'!C13:J13</f>
        <v>0</v>
      </c>
      <c r="E13" s="212"/>
      <c r="F13" s="212"/>
      <c r="G13" s="212"/>
      <c r="H13" s="212"/>
      <c r="I13" s="212"/>
      <c r="J13" s="212"/>
      <c r="K13" s="212"/>
      <c r="L13" s="213"/>
    </row>
    <row r="14" spans="1:12" s="25" customFormat="1" ht="20.25" customHeight="1" thickBot="1" x14ac:dyDescent="0.3">
      <c r="A14" s="237" t="s">
        <v>96</v>
      </c>
      <c r="B14" s="238"/>
      <c r="C14" s="238"/>
      <c r="D14" s="214">
        <f>'Π1. ΠΡΟΫΠ.ΣΜΟΣ ΕΡΓΟΥ'!C14:J14</f>
        <v>0</v>
      </c>
      <c r="E14" s="214"/>
      <c r="F14" s="214"/>
      <c r="G14" s="214"/>
      <c r="H14" s="214"/>
      <c r="I14" s="214"/>
      <c r="J14" s="214"/>
      <c r="K14" s="214"/>
      <c r="L14" s="215"/>
    </row>
    <row r="16" spans="1:12" ht="32.25" customHeight="1" x14ac:dyDescent="0.25">
      <c r="A16" s="245" t="s">
        <v>0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</row>
    <row r="17" spans="1:12" ht="20.25" customHeight="1" x14ac:dyDescent="0.25">
      <c r="A17" s="246" t="s">
        <v>1</v>
      </c>
      <c r="B17" s="249" t="s">
        <v>20</v>
      </c>
      <c r="C17" s="247" t="s">
        <v>36</v>
      </c>
      <c r="D17" s="247" t="s">
        <v>2</v>
      </c>
      <c r="E17" s="247" t="s">
        <v>37</v>
      </c>
      <c r="F17" s="247" t="s">
        <v>106</v>
      </c>
      <c r="G17" s="248" t="s">
        <v>38</v>
      </c>
      <c r="H17" s="248"/>
      <c r="I17" s="248"/>
      <c r="J17" s="248"/>
      <c r="K17" s="248"/>
      <c r="L17" s="248"/>
    </row>
    <row r="18" spans="1:12" ht="36" customHeight="1" x14ac:dyDescent="0.25">
      <c r="A18" s="246"/>
      <c r="B18" s="249"/>
      <c r="C18" s="247"/>
      <c r="D18" s="247"/>
      <c r="E18" s="247"/>
      <c r="F18" s="247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219</v>
      </c>
      <c r="D19" s="5"/>
      <c r="E19" s="6"/>
      <c r="F19" s="8" t="e">
        <f>D19/$D$29</f>
        <v>#DIV/0!</v>
      </c>
      <c r="G19" s="91"/>
      <c r="H19" s="91"/>
      <c r="I19" s="91"/>
      <c r="J19" s="91"/>
      <c r="K19" s="91"/>
      <c r="L19" s="91"/>
    </row>
    <row r="20" spans="1:12" ht="32.25" x14ac:dyDescent="0.25">
      <c r="A20" s="3">
        <v>2</v>
      </c>
      <c r="B20" s="3" t="s">
        <v>23</v>
      </c>
      <c r="C20" s="4" t="s">
        <v>39</v>
      </c>
      <c r="D20" s="5"/>
      <c r="E20" s="6"/>
      <c r="F20" s="8" t="e">
        <f t="shared" ref="F20:F29" si="0">D20/$D$29</f>
        <v>#DIV/0!</v>
      </c>
      <c r="G20" s="92"/>
      <c r="H20" s="92"/>
      <c r="I20" s="92"/>
      <c r="J20" s="92"/>
      <c r="K20" s="91"/>
      <c r="L20" s="91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2"/>
      <c r="H21" s="92"/>
      <c r="I21" s="92"/>
      <c r="J21" s="92"/>
      <c r="K21" s="91"/>
      <c r="L21" s="91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1"/>
      <c r="H22" s="91"/>
      <c r="I22" s="91"/>
      <c r="J22" s="91"/>
      <c r="K22" s="91"/>
      <c r="L22" s="91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1"/>
      <c r="H23" s="91"/>
      <c r="I23" s="91"/>
      <c r="J23" s="91"/>
      <c r="K23" s="91"/>
      <c r="L23" s="91"/>
    </row>
    <row r="24" spans="1:12" ht="60" x14ac:dyDescent="0.25">
      <c r="A24" s="3">
        <v>6</v>
      </c>
      <c r="B24" s="3" t="s">
        <v>22</v>
      </c>
      <c r="C24" s="4" t="s">
        <v>220</v>
      </c>
      <c r="D24" s="5"/>
      <c r="E24" s="6"/>
      <c r="F24" s="8" t="e">
        <f t="shared" si="0"/>
        <v>#DIV/0!</v>
      </c>
      <c r="G24" s="91"/>
      <c r="H24" s="91"/>
      <c r="I24" s="91"/>
      <c r="J24" s="91"/>
      <c r="K24" s="91"/>
      <c r="L24" s="91"/>
    </row>
    <row r="25" spans="1:12" ht="20.45" customHeight="1" x14ac:dyDescent="0.25">
      <c r="A25" s="3">
        <v>7</v>
      </c>
      <c r="B25" s="3" t="s">
        <v>29</v>
      </c>
      <c r="C25" s="123" t="s">
        <v>14</v>
      </c>
      <c r="D25" s="5"/>
      <c r="E25" s="6"/>
      <c r="F25" s="8" t="e">
        <f t="shared" si="0"/>
        <v>#DIV/0!</v>
      </c>
      <c r="G25" s="91"/>
      <c r="H25" s="91"/>
      <c r="I25" s="91"/>
      <c r="J25" s="91"/>
      <c r="K25" s="91"/>
      <c r="L25" s="91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1"/>
      <c r="H26" s="91"/>
      <c r="I26" s="91"/>
      <c r="J26" s="91"/>
      <c r="K26" s="91"/>
      <c r="L26" s="91"/>
    </row>
    <row r="27" spans="1:12" ht="60" x14ac:dyDescent="0.25">
      <c r="A27" s="3">
        <v>9</v>
      </c>
      <c r="B27" s="3" t="s">
        <v>27</v>
      </c>
      <c r="C27" s="4" t="s">
        <v>221</v>
      </c>
      <c r="D27" s="5"/>
      <c r="E27" s="6"/>
      <c r="F27" s="8" t="e">
        <f t="shared" si="0"/>
        <v>#DIV/0!</v>
      </c>
      <c r="G27" s="91"/>
      <c r="H27" s="91"/>
      <c r="I27" s="91"/>
      <c r="J27" s="91"/>
      <c r="K27" s="91"/>
      <c r="L27" s="91"/>
    </row>
    <row r="28" spans="1:12" ht="45" x14ac:dyDescent="0.25">
      <c r="A28" s="3">
        <v>10</v>
      </c>
      <c r="B28" s="3" t="s">
        <v>28</v>
      </c>
      <c r="C28" s="4" t="s">
        <v>218</v>
      </c>
      <c r="D28" s="5"/>
      <c r="E28" s="6"/>
      <c r="F28" s="8" t="e">
        <f t="shared" si="0"/>
        <v>#DIV/0!</v>
      </c>
      <c r="G28" s="91"/>
      <c r="H28" s="91"/>
      <c r="I28" s="91"/>
      <c r="J28" s="91"/>
      <c r="K28" s="91"/>
      <c r="L28" s="91"/>
    </row>
    <row r="29" spans="1:12" ht="30" x14ac:dyDescent="0.25">
      <c r="A29" s="59"/>
      <c r="B29" s="59"/>
      <c r="C29" s="93" t="s">
        <v>18</v>
      </c>
      <c r="D29" s="94">
        <f>SUM(D19:D28)</f>
        <v>0</v>
      </c>
      <c r="E29" s="94">
        <f t="shared" ref="E29" si="1">SUM(E19:E28)</f>
        <v>0</v>
      </c>
      <c r="F29" s="95" t="e">
        <f t="shared" si="0"/>
        <v>#DIV/0!</v>
      </c>
      <c r="G29" s="96" t="s">
        <v>19</v>
      </c>
      <c r="H29" s="96"/>
      <c r="I29" s="96"/>
      <c r="J29" s="96"/>
      <c r="K29" s="97"/>
      <c r="L29" s="97"/>
    </row>
    <row r="30" spans="1:12" ht="8.4499999999999993" customHeight="1" x14ac:dyDescent="0.25"/>
    <row r="31" spans="1:12" x14ac:dyDescent="0.25">
      <c r="A31" s="250" t="s">
        <v>31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</row>
    <row r="32" spans="1:12" x14ac:dyDescent="0.25">
      <c r="A32" s="250" t="s">
        <v>32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</row>
    <row r="33" spans="1:12" x14ac:dyDescent="0.25">
      <c r="A33" s="250" t="s">
        <v>33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x14ac:dyDescent="0.25">
      <c r="A34" s="250" t="s">
        <v>34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</row>
    <row r="35" spans="1:12" x14ac:dyDescent="0.25">
      <c r="A35" s="250" t="s">
        <v>35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</row>
    <row r="36" spans="1:12" ht="23.45" customHeight="1" x14ac:dyDescent="0.25">
      <c r="A36" s="244" t="s">
        <v>230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</row>
  </sheetData>
  <mergeCells count="28"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  <mergeCell ref="A5:L5"/>
    <mergeCell ref="A6:L6"/>
    <mergeCell ref="A7:L7"/>
    <mergeCell ref="A8:L8"/>
    <mergeCell ref="A10:C10"/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4</vt:i4>
      </vt:variant>
    </vt:vector>
  </HeadingPairs>
  <TitlesOfParts>
    <vt:vector size="10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'Π1. ΠΡΟΫΠ.ΣΜΟΣ ΕΡΓΟΥ'!Print_Area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ANPE PELLAS04</cp:lastModifiedBy>
  <cp:lastPrinted>2025-11-26T09:34:00Z</cp:lastPrinted>
  <dcterms:created xsi:type="dcterms:W3CDTF">2025-06-12T07:32:26Z</dcterms:created>
  <dcterms:modified xsi:type="dcterms:W3CDTF">2026-01-07T10:04:59Z</dcterms:modified>
</cp:coreProperties>
</file>